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 windowWidth="22980" windowHeight="9000"/>
  </bookViews>
  <sheets>
    <sheet name="BR Version" sheetId="4" r:id="rId1"/>
  </sheets>
  <externalReferences>
    <externalReference r:id="rId2"/>
  </externalReferences>
  <definedNames>
    <definedName name="bu">'[1]Business Units'!$A$2:$A$101</definedName>
  </definedNames>
  <calcPr calcId="145621"/>
</workbook>
</file>

<file path=xl/calcChain.xml><?xml version="1.0" encoding="utf-8"?>
<calcChain xmlns="http://schemas.openxmlformats.org/spreadsheetml/2006/main">
  <c r="P21" i="4" l="1"/>
  <c r="P22" i="4"/>
  <c r="P23" i="4"/>
  <c r="P24" i="4"/>
  <c r="P26" i="4"/>
  <c r="N21" i="4"/>
  <c r="N22" i="4"/>
  <c r="N23" i="4"/>
  <c r="N24" i="4"/>
  <c r="N26" i="4"/>
  <c r="E26" i="4" l="1"/>
  <c r="I26" i="4"/>
  <c r="L26" i="4"/>
  <c r="I25" i="4"/>
  <c r="I24" i="4"/>
  <c r="I23" i="4"/>
  <c r="I22" i="4"/>
  <c r="I21" i="4"/>
  <c r="I20" i="4"/>
  <c r="I19" i="4"/>
  <c r="I18" i="4"/>
  <c r="L19" i="4" l="1"/>
  <c r="N19" i="4" s="1"/>
  <c r="L20" i="4"/>
  <c r="N20" i="4" s="1"/>
  <c r="L21" i="4"/>
  <c r="L22" i="4"/>
  <c r="L23" i="4"/>
  <c r="L24" i="4"/>
  <c r="L25" i="4"/>
  <c r="N25" i="4" s="1"/>
  <c r="L18" i="4"/>
  <c r="N18" i="4" s="1"/>
  <c r="E19" i="4"/>
  <c r="E20" i="4"/>
  <c r="E21" i="4"/>
  <c r="E22" i="4"/>
  <c r="E23" i="4"/>
  <c r="E24" i="4"/>
  <c r="E25" i="4"/>
  <c r="E18" i="4"/>
  <c r="P25" i="4" l="1"/>
  <c r="P20" i="4"/>
  <c r="P19" i="4"/>
  <c r="P18" i="4"/>
  <c r="O34" i="4"/>
  <c r="O33" i="4"/>
  <c r="A47" i="4"/>
  <c r="P37" i="4" l="1"/>
  <c r="P40" i="4" s="1"/>
</calcChain>
</file>

<file path=xl/sharedStrings.xml><?xml version="1.0" encoding="utf-8"?>
<sst xmlns="http://schemas.openxmlformats.org/spreadsheetml/2006/main" count="127" uniqueCount="84">
  <si>
    <t>***Please reference the expense index sheets for proper documentation &amp; reimbursement***</t>
  </si>
  <si>
    <t>Required Field-use drop down menu</t>
  </si>
  <si>
    <t>NAME:</t>
  </si>
  <si>
    <t xml:space="preserve"> </t>
  </si>
  <si>
    <t>DATE:</t>
  </si>
  <si>
    <t>TRAVEL TO COMPANY:</t>
  </si>
  <si>
    <t>CITY:</t>
  </si>
  <si>
    <t>Miles</t>
  </si>
  <si>
    <t>x</t>
  </si>
  <si>
    <t>Rate of</t>
  </si>
  <si>
    <t>Grand Total This Report</t>
  </si>
  <si>
    <t>Due to Employee</t>
  </si>
  <si>
    <t>Employee Signature</t>
  </si>
  <si>
    <t>Employee-Printed Name</t>
  </si>
  <si>
    <t>SPECIAL FORM FOR DISASTER RELIEF MILEAGE REIMBURSEMENT DEC.2015-JAN. 2016 CHESTER BRIDGE CLOSURE (FLOOD)</t>
  </si>
  <si>
    <t>MONDAY, DEC. 28TH</t>
  </si>
  <si>
    <t>TUESDAY, DEC. 29TH</t>
  </si>
  <si>
    <t>WEDNESDAY, DEC. 30TH</t>
  </si>
  <si>
    <t>THURSDAY, DEC. 31ST</t>
  </si>
  <si>
    <t>FRIDAY, JAN. 1ST</t>
  </si>
  <si>
    <t>SATURDAY, JAN. 2ND</t>
  </si>
  <si>
    <t>SUNDAY, JAN. 3RD</t>
  </si>
  <si>
    <t>MONDAY, JAN. 4TH</t>
  </si>
  <si>
    <t>TUESDAY, JAN. 5TH</t>
  </si>
  <si>
    <t>TOTAL NUMBER OF DAYS IN WHICH YOU WERE REGUIRED TO WORK YOUR APPROVED REGULAR</t>
  </si>
  <si>
    <t>OR OVERTIME SCHEDULE FOR TGMO:</t>
  </si>
  <si>
    <t>Days in 2015</t>
  </si>
  <si>
    <t>Days in 2016</t>
  </si>
  <si>
    <t xml:space="preserve">2015 IRS </t>
  </si>
  <si>
    <t>mileage rate</t>
  </si>
  <si>
    <t>2016 IRS</t>
  </si>
  <si>
    <t>TGMO</t>
  </si>
  <si>
    <t>Perryville</t>
  </si>
  <si>
    <t>2)</t>
  </si>
  <si>
    <t>(office use only)</t>
  </si>
  <si>
    <t xml:space="preserve">3)  </t>
  </si>
  <si>
    <t>Mileage is considered an expense and will therefore be placed on</t>
  </si>
  <si>
    <t xml:space="preserve">Due to the timing for payroll processing and volume of reports turned in, any </t>
  </si>
  <si>
    <t>will go on the employee's next paycheck.</t>
  </si>
  <si>
    <t>IMPORTANT REIMBURSEMENT TIMING INFORMATION!</t>
  </si>
  <si>
    <t>**any additional dates which might be required will be sent out on an updated form.</t>
  </si>
  <si>
    <t>By signing this report I am verifying that the information on it is within the boundaries of the travel procedure and the special rules for disaster relief due to the major flooding and bridge closure listed above.</t>
  </si>
  <si>
    <t xml:space="preserve">mileage reimbursement for disaster relief turned in AFTER this date and time </t>
  </si>
  <si>
    <r>
      <t xml:space="preserve">Friday before the next payroll, which is </t>
    </r>
    <r>
      <rPr>
        <u/>
        <sz val="10"/>
        <color rgb="FFFF0000"/>
        <rFont val="Arial"/>
        <family val="2"/>
      </rPr>
      <t>FRIDAY, JAN. 8th by NOON.</t>
    </r>
  </si>
  <si>
    <r>
      <t xml:space="preserve">your next paycheck.  </t>
    </r>
    <r>
      <rPr>
        <u/>
        <sz val="10"/>
        <rFont val="Arial"/>
        <family val="2"/>
      </rPr>
      <t>Deadline to turn in this mileage form is the</t>
    </r>
  </si>
  <si>
    <t xml:space="preserve">4) </t>
  </si>
  <si>
    <t>Print, sign, then turn in this special form directly to PAYROLL by the deadline</t>
  </si>
  <si>
    <r>
      <t xml:space="preserve">SPECIAL REPORTS SUBMITTED TO </t>
    </r>
    <r>
      <rPr>
        <sz val="10"/>
        <color rgb="FFFF0000"/>
        <rFont val="Arial"/>
        <family val="2"/>
      </rPr>
      <t>PAYROLL</t>
    </r>
    <r>
      <rPr>
        <sz val="10"/>
        <rFont val="Arial"/>
        <family val="2"/>
      </rPr>
      <t xml:space="preserve"> BY NOON THIS FRIDAY WILL BE PAID ON THE FOLLOWING PAY DATE</t>
    </r>
  </si>
  <si>
    <t>Office use only:</t>
  </si>
  <si>
    <t>Paid:</t>
  </si>
  <si>
    <t>___________</t>
  </si>
  <si>
    <t>Date received from employee:____________</t>
  </si>
  <si>
    <t>X</t>
  </si>
  <si>
    <t>O</t>
  </si>
  <si>
    <t>VIA:</t>
  </si>
  <si>
    <t xml:space="preserve">TG WILL APPROVE PERSONAL MILEAGE CHESTER, MO TO TGMO= </t>
  </si>
  <si>
    <t>Via Cape Girardeau MO - 115 MILES ONE WAY (230 MILES TOTAL PER DAY)(approved route mileage = IL 150 to 151 to Route 3 to 146 to I-55 N)</t>
  </si>
  <si>
    <t>Via St Louis MO - 130 MILES ONE WAY (260 MILES TOTAL PER DAY)(approved route mileage = IL 3 to 255 to I-55 S)</t>
  </si>
  <si>
    <t xml:space="preserve">Via </t>
  </si>
  <si>
    <t>Yes</t>
  </si>
  <si>
    <t>No</t>
  </si>
  <si>
    <t>NA</t>
  </si>
  <si>
    <t>Zip:</t>
  </si>
  <si>
    <t>State:</t>
  </si>
  <si>
    <t>Street Address</t>
  </si>
  <si>
    <t>City</t>
  </si>
  <si>
    <t>Select Route</t>
  </si>
  <si>
    <t>Yes = Traveled to and from work</t>
  </si>
  <si>
    <t>A. No Travel</t>
  </si>
  <si>
    <t>B. Cape Girardeau</t>
  </si>
  <si>
    <t>C. St. Louis</t>
  </si>
  <si>
    <t xml:space="preserve"> ADDRESS:</t>
  </si>
  <si>
    <t>No = Hotel Stay</t>
  </si>
  <si>
    <t>Reimbursible</t>
  </si>
  <si>
    <r>
      <t xml:space="preserve">* Mileage will ONLY be payable to Illinois employees who are </t>
    </r>
    <r>
      <rPr>
        <b/>
        <i/>
        <u/>
        <sz val="10"/>
        <color rgb="FFFF0000"/>
        <rFont val="Arial"/>
        <family val="2"/>
      </rPr>
      <t xml:space="preserve">driving their vehicle </t>
    </r>
    <r>
      <rPr>
        <b/>
        <i/>
        <sz val="10"/>
        <color rgb="FFFF0000"/>
        <rFont val="Arial"/>
        <family val="2"/>
      </rPr>
      <t xml:space="preserve">on </t>
    </r>
    <r>
      <rPr>
        <b/>
        <i/>
        <u/>
        <sz val="10"/>
        <color rgb="FFFF0000"/>
        <rFont val="Arial"/>
        <family val="2"/>
      </rPr>
      <t>required work days</t>
    </r>
    <r>
      <rPr>
        <b/>
        <i/>
        <sz val="10"/>
        <color rgb="FFFF0000"/>
        <rFont val="Arial"/>
        <family val="2"/>
      </rPr>
      <t xml:space="preserve"> and ONLY during times the Chester Bridge is closed.</t>
    </r>
  </si>
  <si>
    <t>* If you are staying in a hotel, you may turn in the mileage one way over (115/130 miles) and one way back (115/130 miles).
You must select "No" on round trip for the date of travel.</t>
  </si>
  <si>
    <t>1) Please Select "X" for each date traveled for work:       +</t>
  </si>
  <si>
    <t>+</t>
  </si>
  <si>
    <t>A) Select date</t>
  </si>
  <si>
    <t>B) Select Route</t>
  </si>
  <si>
    <r>
      <rPr>
        <b/>
        <i/>
        <sz val="10"/>
        <color rgb="FFFF0000"/>
        <rFont val="Arial"/>
        <family val="2"/>
      </rPr>
      <t xml:space="preserve">+ </t>
    </r>
    <r>
      <rPr>
        <b/>
        <i/>
        <sz val="10"/>
        <rFont val="Arial"/>
        <family val="2"/>
      </rPr>
      <t xml:space="preserve">   C) Round Trip?</t>
    </r>
  </si>
  <si>
    <r>
      <rPr>
        <b/>
        <i/>
        <sz val="10"/>
        <color rgb="FFFF0000"/>
        <rFont val="Arial"/>
        <family val="2"/>
      </rPr>
      <t>=</t>
    </r>
    <r>
      <rPr>
        <b/>
        <i/>
        <sz val="10"/>
        <rFont val="Arial"/>
        <family val="2"/>
      </rPr>
      <t xml:space="preserve"> D) Reimb. Miles &amp; Total $</t>
    </r>
  </si>
  <si>
    <t xml:space="preserve">ACTION REQUIRED:  </t>
  </si>
  <si>
    <t>I acknowledge that all of the dates above are accurate based upon my approved work schedule and that I drove my own vehicle to which I am requesting reimbursement.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</si>
</sst>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000_);_(&quot;$&quot;* \(#,##0.000\);_(&quot;$&quot;* &quot;-&quot;???_);_(@_)"/>
    <numFmt numFmtId="165" formatCode=".00000"/>
  </numFmts>
  <fonts count="22" x14ac:knownFonts="1">
    <font>
      <sz val="11"/>
      <color theme="1"/>
      <name val="Calibri"/>
      <family val="2"/>
      <scheme val="minor"/>
    </font>
    <font>
      <sz val="11"/>
      <color theme="1"/>
      <name val="Calibri"/>
      <family val="2"/>
      <scheme val="minor"/>
    </font>
    <font>
      <i/>
      <sz val="10"/>
      <name val="Arial"/>
      <family val="2"/>
    </font>
    <font>
      <u/>
      <sz val="10"/>
      <color indexed="12"/>
      <name val="Arial"/>
      <family val="2"/>
    </font>
    <font>
      <i/>
      <u/>
      <sz val="10"/>
      <color indexed="12"/>
      <name val="Arial"/>
      <family val="2"/>
    </font>
    <font>
      <b/>
      <i/>
      <sz val="10"/>
      <name val="Arial"/>
      <family val="2"/>
    </font>
    <font>
      <i/>
      <sz val="12"/>
      <name val="Arial"/>
      <family val="2"/>
    </font>
    <font>
      <i/>
      <u/>
      <sz val="10"/>
      <name val="Arial"/>
      <family val="2"/>
    </font>
    <font>
      <sz val="10"/>
      <name val="Arial"/>
      <family val="2"/>
    </font>
    <font>
      <b/>
      <i/>
      <sz val="8"/>
      <name val="Arial"/>
      <family val="2"/>
    </font>
    <font>
      <i/>
      <u val="singleAccounting"/>
      <sz val="10"/>
      <name val="Arial"/>
      <family val="2"/>
    </font>
    <font>
      <i/>
      <sz val="6"/>
      <name val="Arial"/>
      <family val="2"/>
    </font>
    <font>
      <i/>
      <sz val="8"/>
      <name val="Arial"/>
      <family val="2"/>
    </font>
    <font>
      <i/>
      <sz val="8.5"/>
      <color indexed="10"/>
      <name val="Arial"/>
      <family val="2"/>
    </font>
    <font>
      <b/>
      <i/>
      <sz val="7"/>
      <name val="Arial"/>
      <family val="2"/>
    </font>
    <font>
      <b/>
      <i/>
      <sz val="10"/>
      <color rgb="FFFF0000"/>
      <name val="Arial"/>
      <family val="2"/>
    </font>
    <font>
      <b/>
      <i/>
      <u/>
      <sz val="10"/>
      <color rgb="FFFF0000"/>
      <name val="Arial"/>
      <family val="2"/>
    </font>
    <font>
      <sz val="8"/>
      <name val="Arial"/>
      <family val="2"/>
    </font>
    <font>
      <u/>
      <sz val="10"/>
      <name val="Arial"/>
      <family val="2"/>
    </font>
    <font>
      <u/>
      <sz val="10"/>
      <color rgb="FFFF0000"/>
      <name val="Arial"/>
      <family val="2"/>
    </font>
    <font>
      <sz val="10"/>
      <color rgb="FFFF0000"/>
      <name val="Arial"/>
      <family val="2"/>
    </font>
    <font>
      <b/>
      <i/>
      <sz val="9"/>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4">
    <xf numFmtId="0" fontId="0" fillId="0" borderId="0" xfId="0"/>
    <xf numFmtId="0" fontId="2" fillId="0" borderId="0" xfId="0" applyFont="1" applyProtection="1">
      <protection locked="0"/>
    </xf>
    <xf numFmtId="0" fontId="4" fillId="0" borderId="0" xfId="3" applyFont="1" applyBorder="1" applyAlignment="1" applyProtection="1">
      <alignment horizontal="center"/>
    </xf>
    <xf numFmtId="0" fontId="2" fillId="0" borderId="1" xfId="0" applyFont="1" applyBorder="1" applyProtection="1"/>
    <xf numFmtId="0" fontId="2" fillId="0" borderId="2" xfId="0" applyFont="1" applyBorder="1" applyProtection="1"/>
    <xf numFmtId="0" fontId="5" fillId="0" borderId="2" xfId="0" applyFont="1" applyBorder="1" applyAlignment="1" applyProtection="1">
      <alignment horizontal="center"/>
    </xf>
    <xf numFmtId="0" fontId="2" fillId="0" borderId="3" xfId="0" applyFont="1" applyBorder="1" applyProtection="1"/>
    <xf numFmtId="0" fontId="5" fillId="0" borderId="5" xfId="0" applyFont="1" applyBorder="1" applyAlignment="1" applyProtection="1">
      <alignment horizontal="right"/>
    </xf>
    <xf numFmtId="0" fontId="2" fillId="0" borderId="0" xfId="0" applyFont="1" applyBorder="1" applyProtection="1"/>
    <xf numFmtId="0" fontId="7" fillId="0" borderId="0" xfId="0" applyFont="1" applyBorder="1" applyProtection="1"/>
    <xf numFmtId="0" fontId="5" fillId="0" borderId="0" xfId="0" applyFont="1" applyBorder="1" applyAlignment="1" applyProtection="1">
      <alignment horizontal="right"/>
    </xf>
    <xf numFmtId="0" fontId="2" fillId="0" borderId="7" xfId="0" applyFont="1" applyBorder="1" applyProtection="1"/>
    <xf numFmtId="0" fontId="2" fillId="0" borderId="9" xfId="0" applyFont="1" applyBorder="1" applyProtection="1"/>
    <xf numFmtId="0" fontId="2" fillId="0" borderId="10" xfId="0" applyFont="1" applyBorder="1" applyProtection="1"/>
    <xf numFmtId="0" fontId="2" fillId="0" borderId="14" xfId="0" applyFont="1" applyBorder="1" applyProtection="1"/>
    <xf numFmtId="0" fontId="2" fillId="0" borderId="5" xfId="0" applyFont="1" applyBorder="1" applyProtection="1"/>
    <xf numFmtId="0" fontId="2" fillId="0" borderId="0" xfId="0" applyFont="1" applyBorder="1" applyAlignment="1" applyProtection="1">
      <alignment horizontal="right"/>
    </xf>
    <xf numFmtId="0" fontId="9" fillId="0" borderId="5" xfId="0" applyFont="1" applyBorder="1" applyProtection="1"/>
    <xf numFmtId="0" fontId="5" fillId="0" borderId="0" xfId="0" applyFont="1" applyBorder="1" applyAlignment="1" applyProtection="1">
      <alignment horizontal="center"/>
    </xf>
    <xf numFmtId="0" fontId="5" fillId="0" borderId="14" xfId="0" applyFont="1" applyBorder="1" applyAlignment="1" applyProtection="1">
      <alignment horizontal="center"/>
    </xf>
    <xf numFmtId="0" fontId="2" fillId="0" borderId="0" xfId="0" applyFont="1" applyBorder="1" applyAlignment="1" applyProtection="1">
      <alignment horizontal="right"/>
      <protection locked="0"/>
    </xf>
    <xf numFmtId="0" fontId="2" fillId="0" borderId="0" xfId="0" applyFont="1" applyBorder="1" applyProtection="1">
      <protection locked="0"/>
    </xf>
    <xf numFmtId="0" fontId="2" fillId="0" borderId="0" xfId="0" applyFont="1" applyBorder="1" applyAlignment="1" applyProtection="1">
      <alignment horizontal="center"/>
      <protection locked="0"/>
    </xf>
    <xf numFmtId="44" fontId="10" fillId="0" borderId="0" xfId="2" applyFont="1" applyBorder="1" applyProtection="1">
      <protection locked="0"/>
    </xf>
    <xf numFmtId="0" fontId="11" fillId="0" borderId="0" xfId="0" applyFont="1" applyBorder="1" applyAlignment="1" applyProtection="1">
      <alignment horizontal="right" wrapText="1"/>
      <protection locked="0"/>
    </xf>
    <xf numFmtId="0" fontId="5" fillId="0" borderId="5" xfId="0" applyFont="1" applyBorder="1" applyProtection="1"/>
    <xf numFmtId="0" fontId="12" fillId="0" borderId="0" xfId="0" applyFont="1" applyBorder="1" applyAlignment="1" applyProtection="1">
      <alignment horizontal="right" wrapText="1"/>
    </xf>
    <xf numFmtId="0" fontId="2" fillId="0" borderId="0" xfId="0" applyFont="1" applyBorder="1" applyAlignment="1" applyProtection="1">
      <alignment horizontal="center"/>
    </xf>
    <xf numFmtId="0" fontId="5" fillId="0" borderId="0" xfId="0" applyFont="1" applyBorder="1" applyProtection="1"/>
    <xf numFmtId="0" fontId="5" fillId="0" borderId="7" xfId="0" applyFont="1" applyBorder="1" applyProtection="1"/>
    <xf numFmtId="0" fontId="5" fillId="0" borderId="9" xfId="0" applyFont="1" applyBorder="1" applyProtection="1"/>
    <xf numFmtId="0" fontId="2" fillId="0" borderId="18" xfId="0" applyFont="1" applyBorder="1" applyProtection="1"/>
    <xf numFmtId="0" fontId="2" fillId="0" borderId="12" xfId="0" applyFont="1" applyBorder="1" applyProtection="1"/>
    <xf numFmtId="0" fontId="2" fillId="0" borderId="13" xfId="0" applyFont="1" applyBorder="1" applyAlignment="1" applyProtection="1">
      <alignment horizontal="right"/>
    </xf>
    <xf numFmtId="0" fontId="2" fillId="0" borderId="20" xfId="0" applyFont="1" applyBorder="1" applyProtection="1"/>
    <xf numFmtId="0" fontId="2" fillId="0" borderId="16" xfId="0" applyFont="1" applyBorder="1" applyProtection="1"/>
    <xf numFmtId="0" fontId="2" fillId="0" borderId="17" xfId="0" applyFont="1" applyBorder="1" applyAlignment="1" applyProtection="1">
      <alignment horizontal="right"/>
    </xf>
    <xf numFmtId="0" fontId="2" fillId="0" borderId="6" xfId="0" applyFont="1" applyBorder="1" applyProtection="1"/>
    <xf numFmtId="0" fontId="2" fillId="0" borderId="15" xfId="0" applyFont="1" applyBorder="1" applyProtection="1"/>
    <xf numFmtId="0" fontId="2" fillId="0" borderId="24" xfId="0" applyFont="1" applyBorder="1" applyProtection="1"/>
    <xf numFmtId="0" fontId="12" fillId="0" borderId="5" xfId="0" applyFont="1" applyBorder="1" applyAlignment="1" applyProtection="1">
      <alignment horizontal="right"/>
    </xf>
    <xf numFmtId="44" fontId="2" fillId="0" borderId="14" xfId="2" applyFont="1" applyBorder="1" applyProtection="1"/>
    <xf numFmtId="164" fontId="10" fillId="0" borderId="14" xfId="2" applyNumberFormat="1" applyFont="1" applyBorder="1" applyProtection="1"/>
    <xf numFmtId="0" fontId="15" fillId="0" borderId="0" xfId="0" applyFont="1" applyBorder="1" applyProtection="1"/>
    <xf numFmtId="0" fontId="5" fillId="0" borderId="5" xfId="0" applyFont="1" applyBorder="1" applyAlignment="1" applyProtection="1">
      <alignment horizontal="left"/>
    </xf>
    <xf numFmtId="0" fontId="9" fillId="0" borderId="0" xfId="0" applyFont="1" applyBorder="1" applyAlignment="1" applyProtection="1">
      <alignment horizontal="right" wrapText="1"/>
    </xf>
    <xf numFmtId="0" fontId="8" fillId="0" borderId="0" xfId="0" applyFont="1" applyBorder="1" applyProtection="1"/>
    <xf numFmtId="0" fontId="17" fillId="0" borderId="0" xfId="0" applyFont="1" applyBorder="1" applyAlignment="1" applyProtection="1">
      <alignment horizontal="right" wrapText="1"/>
    </xf>
    <xf numFmtId="0" fontId="8" fillId="0" borderId="9" xfId="0" applyFont="1" applyBorder="1" applyProtection="1"/>
    <xf numFmtId="0" fontId="18" fillId="0" borderId="0" xfId="0" applyFont="1" applyBorder="1" applyProtection="1"/>
    <xf numFmtId="0" fontId="13" fillId="0" borderId="5" xfId="0" applyFont="1" applyBorder="1" applyProtection="1"/>
    <xf numFmtId="0" fontId="5" fillId="0" borderId="7" xfId="0" applyFont="1" applyBorder="1" applyAlignment="1" applyProtection="1">
      <alignment horizontal="left"/>
    </xf>
    <xf numFmtId="0" fontId="7" fillId="0" borderId="9" xfId="0" applyFont="1" applyBorder="1" applyProtection="1"/>
    <xf numFmtId="0" fontId="5" fillId="4" borderId="1" xfId="0" applyFont="1" applyFill="1" applyBorder="1" applyProtection="1"/>
    <xf numFmtId="0" fontId="2" fillId="4" borderId="2" xfId="0" applyFont="1" applyFill="1" applyBorder="1" applyProtection="1"/>
    <xf numFmtId="0" fontId="2" fillId="4" borderId="3" xfId="0" applyFont="1" applyFill="1" applyBorder="1" applyProtection="1"/>
    <xf numFmtId="0" fontId="5" fillId="4" borderId="5" xfId="0" applyFont="1" applyFill="1" applyBorder="1" applyProtection="1"/>
    <xf numFmtId="0" fontId="2" fillId="4" borderId="0" xfId="0" applyFont="1" applyFill="1" applyBorder="1" applyProtection="1"/>
    <xf numFmtId="0" fontId="2" fillId="4" borderId="14" xfId="0" applyFont="1" applyFill="1" applyBorder="1" applyProtection="1"/>
    <xf numFmtId="165" fontId="2" fillId="4" borderId="0" xfId="0" applyNumberFormat="1" applyFont="1" applyFill="1" applyBorder="1" applyProtection="1"/>
    <xf numFmtId="44" fontId="2" fillId="4" borderId="14" xfId="0" applyNumberFormat="1" applyFont="1" applyFill="1" applyBorder="1" applyProtection="1"/>
    <xf numFmtId="0" fontId="2" fillId="4" borderId="5" xfId="0" applyFont="1" applyFill="1" applyBorder="1" applyProtection="1"/>
    <xf numFmtId="0" fontId="2" fillId="4" borderId="0" xfId="0" applyFont="1" applyFill="1" applyBorder="1" applyAlignment="1" applyProtection="1">
      <alignment horizontal="right"/>
    </xf>
    <xf numFmtId="0" fontId="9" fillId="4" borderId="14" xfId="0" applyFont="1" applyFill="1" applyBorder="1" applyAlignment="1" applyProtection="1">
      <alignment horizontal="center"/>
    </xf>
    <xf numFmtId="0" fontId="12" fillId="4" borderId="14" xfId="0" applyFont="1" applyFill="1" applyBorder="1" applyAlignment="1" applyProtection="1">
      <alignment horizontal="center" wrapText="1"/>
    </xf>
    <xf numFmtId="0" fontId="5" fillId="4" borderId="7" xfId="0" applyFont="1" applyFill="1" applyBorder="1" applyProtection="1"/>
    <xf numFmtId="0" fontId="2" fillId="4" borderId="9" xfId="0" applyFont="1" applyFill="1" applyBorder="1" applyProtection="1"/>
    <xf numFmtId="0" fontId="2" fillId="4" borderId="9" xfId="0" quotePrefix="1" applyFont="1" applyFill="1" applyBorder="1" applyAlignment="1" applyProtection="1">
      <alignment horizontal="right"/>
    </xf>
    <xf numFmtId="44" fontId="2" fillId="4" borderId="10" xfId="0" applyNumberFormat="1" applyFont="1" applyFill="1" applyBorder="1" applyProtection="1"/>
    <xf numFmtId="0" fontId="5" fillId="4" borderId="0" xfId="0" applyFont="1" applyFill="1" applyBorder="1" applyProtection="1"/>
    <xf numFmtId="0" fontId="5" fillId="4" borderId="14" xfId="0" applyFont="1" applyFill="1" applyBorder="1" applyAlignment="1" applyProtection="1">
      <alignment horizontal="right"/>
    </xf>
    <xf numFmtId="0" fontId="2" fillId="0" borderId="0"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5" fillId="0" borderId="0" xfId="0" applyFont="1" applyAlignment="1" applyProtection="1">
      <alignment horizontal="center"/>
      <protection locked="0"/>
    </xf>
    <xf numFmtId="14" fontId="2" fillId="2" borderId="6" xfId="0" applyNumberFormat="1" applyFont="1" applyFill="1" applyBorder="1" applyProtection="1">
      <protection locked="0"/>
    </xf>
    <xf numFmtId="0" fontId="5" fillId="2" borderId="25" xfId="0" applyFont="1" applyFill="1" applyBorder="1" applyAlignment="1" applyProtection="1">
      <alignment horizontal="center"/>
      <protection locked="0"/>
    </xf>
    <xf numFmtId="44" fontId="2" fillId="0" borderId="21" xfId="2" applyFont="1" applyBorder="1" applyAlignment="1" applyProtection="1">
      <alignment horizontal="right"/>
    </xf>
    <xf numFmtId="44" fontId="2" fillId="0" borderId="11" xfId="2" applyFont="1" applyBorder="1" applyProtection="1"/>
    <xf numFmtId="44" fontId="5" fillId="4" borderId="4" xfId="2" applyFont="1" applyFill="1" applyBorder="1" applyProtection="1"/>
    <xf numFmtId="0" fontId="2" fillId="3" borderId="0" xfId="0" applyFont="1" applyFill="1" applyBorder="1" applyProtection="1"/>
    <xf numFmtId="0" fontId="12" fillId="0" borderId="5" xfId="0" applyFont="1" applyBorder="1" applyProtection="1"/>
    <xf numFmtId="44" fontId="2" fillId="0" borderId="0" xfId="0" applyNumberFormat="1" applyFont="1" applyBorder="1" applyProtection="1"/>
    <xf numFmtId="44" fontId="7" fillId="0" borderId="0" xfId="2" applyFont="1" applyBorder="1" applyProtection="1"/>
    <xf numFmtId="44" fontId="2" fillId="0" borderId="0" xfId="2" applyFont="1" applyBorder="1" applyProtection="1"/>
    <xf numFmtId="0" fontId="2" fillId="2" borderId="0" xfId="0" applyFont="1" applyFill="1" applyBorder="1" applyProtection="1"/>
    <xf numFmtId="0" fontId="5" fillId="4" borderId="2" xfId="0" applyFont="1" applyFill="1" applyBorder="1" applyProtection="1"/>
    <xf numFmtId="0" fontId="5" fillId="4" borderId="9" xfId="0" applyFont="1" applyFill="1" applyBorder="1" applyProtection="1"/>
    <xf numFmtId="0" fontId="2" fillId="2" borderId="0" xfId="0" applyFont="1" applyFill="1" applyBorder="1" applyAlignment="1" applyProtection="1">
      <alignment horizontal="center"/>
    </xf>
    <xf numFmtId="44" fontId="2" fillId="0" borderId="29" xfId="0" applyNumberFormat="1" applyFont="1" applyFill="1" applyBorder="1" applyProtection="1"/>
    <xf numFmtId="0" fontId="2" fillId="0" borderId="0" xfId="0" applyFont="1" applyFill="1" applyBorder="1" applyProtection="1"/>
    <xf numFmtId="0" fontId="2" fillId="2" borderId="25"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5" fillId="0" borderId="0" xfId="0" applyFont="1" applyFill="1" applyBorder="1" applyAlignment="1" applyProtection="1">
      <alignment horizontal="center"/>
    </xf>
    <xf numFmtId="43" fontId="2" fillId="0" borderId="0" xfId="1" applyFont="1" applyBorder="1" applyAlignment="1" applyProtection="1">
      <alignment horizontal="center"/>
    </xf>
    <xf numFmtId="0" fontId="15" fillId="0" borderId="6" xfId="0" applyFont="1" applyBorder="1" applyProtection="1"/>
    <xf numFmtId="0" fontId="2" fillId="0" borderId="5" xfId="0" applyFont="1" applyBorder="1" applyProtection="1">
      <protection locked="0"/>
    </xf>
    <xf numFmtId="0" fontId="2" fillId="4" borderId="0" xfId="0" applyFont="1" applyFill="1" applyBorder="1" applyProtection="1">
      <protection locked="0"/>
    </xf>
    <xf numFmtId="0" fontId="2" fillId="2" borderId="6" xfId="0" applyFont="1" applyFill="1" applyBorder="1" applyAlignment="1" applyProtection="1">
      <protection locked="0"/>
    </xf>
    <xf numFmtId="0" fontId="12" fillId="0" borderId="9" xfId="0" applyFont="1" applyBorder="1" applyAlignment="1" applyProtection="1">
      <alignment horizontal="center" vertical="top"/>
    </xf>
    <xf numFmtId="0" fontId="2" fillId="0" borderId="29" xfId="0" applyFont="1" applyBorder="1" applyProtection="1">
      <protection locked="0"/>
    </xf>
    <xf numFmtId="0" fontId="2" fillId="2" borderId="25" xfId="0" applyFont="1" applyFill="1" applyBorder="1" applyProtection="1">
      <protection locked="0"/>
    </xf>
    <xf numFmtId="0" fontId="12" fillId="0" borderId="0" xfId="0" applyFont="1" applyBorder="1" applyAlignment="1" applyProtection="1">
      <alignment horizontal="center"/>
    </xf>
    <xf numFmtId="0" fontId="12" fillId="0" borderId="0" xfId="0" applyFont="1" applyAlignment="1" applyProtection="1">
      <alignment horizontal="center"/>
      <protection locked="0"/>
    </xf>
    <xf numFmtId="0" fontId="2" fillId="0" borderId="6" xfId="0" applyFont="1" applyFill="1" applyBorder="1" applyProtection="1"/>
    <xf numFmtId="0" fontId="2" fillId="0" borderId="16" xfId="0" applyFont="1" applyFill="1" applyBorder="1" applyProtection="1"/>
    <xf numFmtId="44" fontId="2" fillId="0" borderId="19" xfId="2" applyFont="1" applyFill="1" applyBorder="1" applyProtection="1"/>
    <xf numFmtId="0" fontId="2" fillId="0" borderId="0" xfId="0" applyFont="1" applyFill="1" applyBorder="1" applyAlignment="1" applyProtection="1">
      <alignment horizontal="center"/>
    </xf>
    <xf numFmtId="0" fontId="2" fillId="0" borderId="6" xfId="0" applyFont="1" applyBorder="1" applyAlignment="1" applyProtection="1">
      <alignment horizontal="right"/>
    </xf>
    <xf numFmtId="0" fontId="2" fillId="0" borderId="16" xfId="0" applyFont="1" applyBorder="1" applyAlignment="1" applyProtection="1">
      <alignment horizontal="right"/>
    </xf>
    <xf numFmtId="0" fontId="2" fillId="0" borderId="0" xfId="0" applyFont="1" applyFill="1" applyBorder="1" applyAlignment="1" applyProtection="1">
      <protection locked="0"/>
    </xf>
    <xf numFmtId="0" fontId="5" fillId="0" borderId="0" xfId="0" applyFont="1" applyFill="1" applyBorder="1" applyAlignment="1" applyProtection="1">
      <alignment horizontal="right"/>
    </xf>
    <xf numFmtId="0" fontId="15" fillId="0" borderId="0" xfId="0" applyFont="1" applyBorder="1" applyAlignment="1" applyProtection="1">
      <alignment horizontal="center"/>
    </xf>
    <xf numFmtId="43" fontId="2" fillId="0" borderId="18" xfId="1" applyFont="1" applyBorder="1" applyAlignment="1" applyProtection="1">
      <alignment horizontal="center"/>
    </xf>
    <xf numFmtId="43" fontId="2" fillId="0" borderId="12" xfId="1" applyFont="1" applyBorder="1" applyAlignment="1" applyProtection="1">
      <alignment horizontal="center"/>
    </xf>
    <xf numFmtId="43" fontId="2" fillId="0" borderId="13" xfId="1" applyFont="1" applyBorder="1" applyAlignment="1" applyProtection="1">
      <alignment horizontal="center"/>
    </xf>
    <xf numFmtId="0" fontId="8" fillId="0" borderId="0" xfId="0" applyFont="1" applyAlignment="1" applyProtection="1">
      <alignment horizontal="center"/>
    </xf>
    <xf numFmtId="0" fontId="2" fillId="0" borderId="0" xfId="0" applyFont="1" applyAlignment="1" applyProtection="1">
      <alignment horizontal="center"/>
    </xf>
    <xf numFmtId="0" fontId="16" fillId="0" borderId="0" xfId="3" applyFont="1" applyBorder="1" applyAlignment="1" applyProtection="1">
      <alignment horizontal="center"/>
    </xf>
    <xf numFmtId="0" fontId="15" fillId="0" borderId="5" xfId="0" applyFont="1" applyBorder="1" applyAlignment="1" applyProtection="1">
      <alignment horizontal="center"/>
    </xf>
    <xf numFmtId="0" fontId="15" fillId="0" borderId="0" xfId="0" applyFont="1" applyBorder="1" applyAlignment="1" applyProtection="1">
      <alignment horizontal="center"/>
    </xf>
    <xf numFmtId="0" fontId="15" fillId="0" borderId="14" xfId="0" applyFont="1" applyBorder="1" applyAlignment="1" applyProtection="1">
      <alignment horizont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5" fillId="0" borderId="22" xfId="0" applyFont="1" applyFill="1" applyBorder="1" applyAlignment="1" applyProtection="1">
      <alignment horizontal="center"/>
    </xf>
    <xf numFmtId="0" fontId="5" fillId="0" borderId="8" xfId="0" applyFont="1" applyFill="1" applyBorder="1" applyAlignment="1" applyProtection="1">
      <alignment horizontal="center"/>
    </xf>
    <xf numFmtId="0" fontId="5" fillId="0" borderId="23" xfId="0" applyFont="1" applyFill="1" applyBorder="1" applyAlignment="1" applyProtection="1">
      <alignment horizontal="center"/>
    </xf>
    <xf numFmtId="0" fontId="5" fillId="0" borderId="22" xfId="0" applyFont="1" applyBorder="1" applyAlignment="1" applyProtection="1">
      <alignment horizontal="center"/>
    </xf>
    <xf numFmtId="0" fontId="5" fillId="0" borderId="8" xfId="0" applyFont="1" applyBorder="1" applyAlignment="1" applyProtection="1">
      <alignment horizontal="center"/>
    </xf>
    <xf numFmtId="0" fontId="5" fillId="0" borderId="23" xfId="0" applyFont="1" applyBorder="1" applyAlignment="1" applyProtection="1">
      <alignment horizontal="center"/>
    </xf>
    <xf numFmtId="0" fontId="2" fillId="0" borderId="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14" fillId="4" borderId="5" xfId="0" applyFont="1" applyFill="1" applyBorder="1" applyAlignment="1" applyProtection="1">
      <alignment horizontal="center"/>
    </xf>
    <xf numFmtId="0" fontId="14" fillId="4" borderId="0" xfId="0" applyFont="1" applyFill="1" applyBorder="1" applyAlignment="1" applyProtection="1">
      <alignment horizontal="center"/>
    </xf>
    <xf numFmtId="0" fontId="2" fillId="2" borderId="26"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2" fillId="2" borderId="27" xfId="0" applyFont="1" applyFill="1" applyBorder="1" applyAlignment="1" applyProtection="1">
      <alignment horizontal="center"/>
      <protection locked="0"/>
    </xf>
    <xf numFmtId="0" fontId="2" fillId="2" borderId="6" xfId="0" applyFont="1" applyFill="1" applyBorder="1" applyAlignment="1" applyProtection="1">
      <alignment horizontal="left"/>
      <protection locked="0"/>
    </xf>
    <xf numFmtId="0" fontId="15" fillId="0" borderId="1" xfId="0" applyFont="1" applyBorder="1" applyAlignment="1" applyProtection="1">
      <alignment horizontal="center" wrapText="1"/>
    </xf>
    <xf numFmtId="0" fontId="15" fillId="0" borderId="2" xfId="0" applyFont="1" applyBorder="1" applyAlignment="1" applyProtection="1">
      <alignment horizontal="center" wrapText="1"/>
    </xf>
    <xf numFmtId="0" fontId="15" fillId="0" borderId="3" xfId="0" applyFont="1" applyBorder="1" applyAlignment="1" applyProtection="1">
      <alignment horizontal="center" wrapText="1"/>
    </xf>
    <xf numFmtId="0" fontId="15" fillId="0" borderId="7" xfId="0" applyFont="1" applyBorder="1" applyAlignment="1" applyProtection="1">
      <alignment horizontal="center" wrapText="1"/>
    </xf>
    <xf numFmtId="0" fontId="15" fillId="0" borderId="9" xfId="0" applyFont="1" applyBorder="1" applyAlignment="1" applyProtection="1">
      <alignment horizontal="center" wrapText="1"/>
    </xf>
    <xf numFmtId="0" fontId="15" fillId="0" borderId="10" xfId="0" applyFont="1" applyBorder="1" applyAlignment="1" applyProtection="1">
      <alignment horizontal="center" wrapText="1"/>
    </xf>
    <xf numFmtId="0" fontId="6" fillId="2" borderId="6" xfId="0" applyFont="1" applyFill="1" applyBorder="1" applyAlignment="1" applyProtection="1">
      <alignment horizontal="center"/>
      <protection locked="0"/>
    </xf>
    <xf numFmtId="0" fontId="5" fillId="0" borderId="2" xfId="0" applyFont="1" applyBorder="1" applyAlignment="1" applyProtection="1">
      <alignment horizontal="center"/>
    </xf>
    <xf numFmtId="0" fontId="5" fillId="0" borderId="0" xfId="0" quotePrefix="1" applyFont="1" applyBorder="1" applyAlignment="1" applyProtection="1">
      <alignment horizontal="center"/>
    </xf>
    <xf numFmtId="0" fontId="21" fillId="0" borderId="0" xfId="0" applyFont="1" applyBorder="1" applyAlignment="1" applyProtection="1">
      <alignment horizontal="center"/>
    </xf>
    <xf numFmtId="0" fontId="5" fillId="0" borderId="14" xfId="0" quotePrefix="1" applyFont="1" applyBorder="1" applyProtection="1"/>
    <xf numFmtId="0" fontId="2" fillId="2" borderId="5" xfId="0" applyFont="1" applyFill="1" applyBorder="1" applyProtection="1">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666750</xdr:colOff>
      <xdr:row>45</xdr:row>
      <xdr:rowOff>9525</xdr:rowOff>
    </xdr:from>
    <xdr:to>
      <xdr:col>0</xdr:col>
      <xdr:colOff>723900</xdr:colOff>
      <xdr:row>45</xdr:row>
      <xdr:rowOff>161925</xdr:rowOff>
    </xdr:to>
    <xdr:sp macro="" textlink="">
      <xdr:nvSpPr>
        <xdr:cNvPr id="2" name="AutoShape 12"/>
        <xdr:cNvSpPr>
          <a:spLocks noChangeArrowheads="1"/>
        </xdr:cNvSpPr>
      </xdr:nvSpPr>
      <xdr:spPr bwMode="auto">
        <a:xfrm>
          <a:off x="666750" y="7743825"/>
          <a:ext cx="57150" cy="152400"/>
        </a:xfrm>
        <a:prstGeom prst="up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0</xdr:col>
      <xdr:colOff>276225</xdr:colOff>
      <xdr:row>47</xdr:row>
      <xdr:rowOff>19050</xdr:rowOff>
    </xdr:from>
    <xdr:to>
      <xdr:col>0</xdr:col>
      <xdr:colOff>333375</xdr:colOff>
      <xdr:row>47</xdr:row>
      <xdr:rowOff>171450</xdr:rowOff>
    </xdr:to>
    <xdr:sp macro="" textlink="">
      <xdr:nvSpPr>
        <xdr:cNvPr id="3" name="AutoShape 13"/>
        <xdr:cNvSpPr>
          <a:spLocks noChangeArrowheads="1"/>
        </xdr:cNvSpPr>
      </xdr:nvSpPr>
      <xdr:spPr bwMode="auto">
        <a:xfrm>
          <a:off x="276225" y="8126730"/>
          <a:ext cx="57150" cy="152400"/>
        </a:xfrm>
        <a:prstGeom prst="upArrow">
          <a:avLst>
            <a:gd name="adj1" fmla="val 50000"/>
            <a:gd name="adj2" fmla="val 66667"/>
          </a:avLst>
        </a:prstGeom>
        <a:solidFill>
          <a:srgbClr val="FFFFFF"/>
        </a:solidFill>
        <a:ln w="9525">
          <a:solidFill>
            <a:srgbClr val="000000"/>
          </a:solidFill>
          <a:miter lim="800000"/>
          <a:headEnd/>
          <a:tailEnd/>
        </a:ln>
      </xdr:spPr>
    </xdr:sp>
    <xdr:clientData/>
  </xdr:twoCellAnchor>
  <xdr:twoCellAnchor>
    <xdr:from>
      <xdr:col>1</xdr:col>
      <xdr:colOff>556260</xdr:colOff>
      <xdr:row>48</xdr:row>
      <xdr:rowOff>85725</xdr:rowOff>
    </xdr:from>
    <xdr:to>
      <xdr:col>1</xdr:col>
      <xdr:colOff>613410</xdr:colOff>
      <xdr:row>49</xdr:row>
      <xdr:rowOff>47625</xdr:rowOff>
    </xdr:to>
    <xdr:sp macro="" textlink="">
      <xdr:nvSpPr>
        <xdr:cNvPr id="4" name="AutoShape 15"/>
        <xdr:cNvSpPr>
          <a:spLocks noChangeArrowheads="1"/>
        </xdr:cNvSpPr>
      </xdr:nvSpPr>
      <xdr:spPr bwMode="auto">
        <a:xfrm>
          <a:off x="1409700" y="8383905"/>
          <a:ext cx="57150" cy="152400"/>
        </a:xfrm>
        <a:prstGeom prst="upArrow">
          <a:avLst>
            <a:gd name="adj1" fmla="val 50000"/>
            <a:gd name="adj2" fmla="val 66667"/>
          </a:avLst>
        </a:prstGeom>
        <a:solidFill>
          <a:srgbClr val="FFFFFF"/>
        </a:solidFill>
        <a:ln w="9525">
          <a:solidFill>
            <a:srgbClr val="000000"/>
          </a:solidFill>
          <a:miter lim="800000"/>
          <a:headEnd/>
          <a:tailEnd/>
        </a:ln>
      </xdr:spPr>
      <xdr:txBody>
        <a:bodyPr/>
        <a:lstStyle/>
        <a:p>
          <a:r>
            <a:rPr lang="en-US"/>
            <a:t> </a:t>
          </a:r>
        </a:p>
      </xdr:txBody>
    </xdr:sp>
    <xdr:clientData/>
  </xdr:twoCellAnchor>
  <xdr:twoCellAnchor>
    <xdr:from>
      <xdr:col>8</xdr:col>
      <xdr:colOff>137160</xdr:colOff>
      <xdr:row>15</xdr:row>
      <xdr:rowOff>0</xdr:rowOff>
    </xdr:from>
    <xdr:to>
      <xdr:col>8</xdr:col>
      <xdr:colOff>434340</xdr:colOff>
      <xdr:row>16</xdr:row>
      <xdr:rowOff>182880</xdr:rowOff>
    </xdr:to>
    <xdr:sp macro="" textlink="">
      <xdr:nvSpPr>
        <xdr:cNvPr id="5" name="Down Arrow 4"/>
        <xdr:cNvSpPr/>
      </xdr:nvSpPr>
      <xdr:spPr>
        <a:xfrm>
          <a:off x="4937760" y="2606040"/>
          <a:ext cx="297180" cy="37338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655320</xdr:colOff>
      <xdr:row>17</xdr:row>
      <xdr:rowOff>129540</xdr:rowOff>
    </xdr:from>
    <xdr:to>
      <xdr:col>1</xdr:col>
      <xdr:colOff>0</xdr:colOff>
      <xdr:row>20</xdr:row>
      <xdr:rowOff>121920</xdr:rowOff>
    </xdr:to>
    <xdr:sp macro="" textlink="">
      <xdr:nvSpPr>
        <xdr:cNvPr id="6" name="Left Brace 5"/>
        <xdr:cNvSpPr/>
      </xdr:nvSpPr>
      <xdr:spPr>
        <a:xfrm>
          <a:off x="655320" y="2430780"/>
          <a:ext cx="198120" cy="6477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647700</xdr:colOff>
      <xdr:row>21</xdr:row>
      <xdr:rowOff>60960</xdr:rowOff>
    </xdr:from>
    <xdr:to>
      <xdr:col>0</xdr:col>
      <xdr:colOff>822960</xdr:colOff>
      <xdr:row>26</xdr:row>
      <xdr:rowOff>0</xdr:rowOff>
    </xdr:to>
    <xdr:sp macro="" textlink="">
      <xdr:nvSpPr>
        <xdr:cNvPr id="7" name="Left Brace 6"/>
        <xdr:cNvSpPr/>
      </xdr:nvSpPr>
      <xdr:spPr>
        <a:xfrm>
          <a:off x="647700" y="3208020"/>
          <a:ext cx="175260" cy="1417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60960</xdr:colOff>
      <xdr:row>44</xdr:row>
      <xdr:rowOff>83820</xdr:rowOff>
    </xdr:from>
    <xdr:to>
      <xdr:col>5</xdr:col>
      <xdr:colOff>289560</xdr:colOff>
      <xdr:row>45</xdr:row>
      <xdr:rowOff>15240</xdr:rowOff>
    </xdr:to>
    <xdr:sp macro="" textlink="">
      <xdr:nvSpPr>
        <xdr:cNvPr id="8" name="Left Arrow 7"/>
        <xdr:cNvSpPr/>
      </xdr:nvSpPr>
      <xdr:spPr>
        <a:xfrm>
          <a:off x="3299460" y="7650480"/>
          <a:ext cx="228600" cy="99060"/>
        </a:xfrm>
        <a:prstGeom prst="lef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167640</xdr:colOff>
      <xdr:row>15</xdr:row>
      <xdr:rowOff>175260</xdr:rowOff>
    </xdr:from>
    <xdr:to>
      <xdr:col>13</xdr:col>
      <xdr:colOff>464820</xdr:colOff>
      <xdr:row>16</xdr:row>
      <xdr:rowOff>182880</xdr:rowOff>
    </xdr:to>
    <xdr:sp macro="" textlink="">
      <xdr:nvSpPr>
        <xdr:cNvPr id="10" name="Down Arrow 9"/>
        <xdr:cNvSpPr/>
      </xdr:nvSpPr>
      <xdr:spPr>
        <a:xfrm>
          <a:off x="6743700" y="2781300"/>
          <a:ext cx="297180" cy="19812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472440</xdr:colOff>
      <xdr:row>14</xdr:row>
      <xdr:rowOff>129540</xdr:rowOff>
    </xdr:from>
    <xdr:to>
      <xdr:col>2</xdr:col>
      <xdr:colOff>121920</xdr:colOff>
      <xdr:row>14</xdr:row>
      <xdr:rowOff>129540</xdr:rowOff>
    </xdr:to>
    <xdr:cxnSp macro="">
      <xdr:nvCxnSpPr>
        <xdr:cNvPr id="11" name="Straight Arrow Connector 10"/>
        <xdr:cNvCxnSpPr/>
      </xdr:nvCxnSpPr>
      <xdr:spPr>
        <a:xfrm>
          <a:off x="1363980" y="2545080"/>
          <a:ext cx="36576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VEL%202016%20EXPENSE%20REPORT%20TG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Units"/>
      <sheetName val="TGMO Expense Report"/>
    </sheetNames>
    <sheetDataSet>
      <sheetData sheetId="0">
        <row r="2">
          <cell r="A2">
            <v>5018</v>
          </cell>
        </row>
        <row r="3">
          <cell r="A3">
            <v>5019</v>
          </cell>
        </row>
        <row r="4">
          <cell r="A4">
            <v>5020</v>
          </cell>
        </row>
        <row r="5">
          <cell r="A5">
            <v>5021</v>
          </cell>
        </row>
        <row r="6">
          <cell r="A6">
            <v>5022</v>
          </cell>
        </row>
        <row r="7">
          <cell r="A7">
            <v>5023</v>
          </cell>
        </row>
        <row r="8">
          <cell r="A8">
            <v>5040</v>
          </cell>
        </row>
        <row r="9">
          <cell r="A9" t="str">
            <v>5040I</v>
          </cell>
        </row>
        <row r="10">
          <cell r="A10" t="str">
            <v>5040M</v>
          </cell>
        </row>
        <row r="11">
          <cell r="A11">
            <v>5041</v>
          </cell>
        </row>
        <row r="12">
          <cell r="A12">
            <v>5042</v>
          </cell>
        </row>
        <row r="13">
          <cell r="A13">
            <v>5043</v>
          </cell>
        </row>
        <row r="14">
          <cell r="A14">
            <v>5060</v>
          </cell>
        </row>
        <row r="15">
          <cell r="A15">
            <v>5070</v>
          </cell>
        </row>
        <row r="16">
          <cell r="A16" t="str">
            <v>5070I</v>
          </cell>
        </row>
        <row r="17">
          <cell r="A17" t="str">
            <v>5070M</v>
          </cell>
        </row>
        <row r="18">
          <cell r="A18">
            <v>5080</v>
          </cell>
        </row>
        <row r="19">
          <cell r="A19">
            <v>5082</v>
          </cell>
        </row>
        <row r="20">
          <cell r="A20">
            <v>5090</v>
          </cell>
        </row>
        <row r="21">
          <cell r="A21" t="str">
            <v>5090I</v>
          </cell>
        </row>
        <row r="22">
          <cell r="A22" t="str">
            <v>5090M</v>
          </cell>
        </row>
        <row r="23">
          <cell r="A23">
            <v>6110</v>
          </cell>
        </row>
        <row r="24">
          <cell r="A24" t="str">
            <v>6110D</v>
          </cell>
        </row>
        <row r="25">
          <cell r="A25">
            <v>6112</v>
          </cell>
        </row>
        <row r="26">
          <cell r="A26">
            <v>6120</v>
          </cell>
        </row>
        <row r="27">
          <cell r="A27">
            <v>6160</v>
          </cell>
        </row>
        <row r="28">
          <cell r="A28">
            <v>6180</v>
          </cell>
        </row>
        <row r="29">
          <cell r="A29">
            <v>6184</v>
          </cell>
        </row>
        <row r="30">
          <cell r="A30">
            <v>6189</v>
          </cell>
        </row>
        <row r="31">
          <cell r="A31">
            <v>6191</v>
          </cell>
        </row>
        <row r="32">
          <cell r="A32">
            <v>6192</v>
          </cell>
        </row>
        <row r="33">
          <cell r="A33">
            <v>6193</v>
          </cell>
        </row>
        <row r="34">
          <cell r="A34">
            <v>6194</v>
          </cell>
        </row>
        <row r="35">
          <cell r="A35">
            <v>6196</v>
          </cell>
        </row>
        <row r="36">
          <cell r="A36">
            <v>6197</v>
          </cell>
        </row>
        <row r="37">
          <cell r="A37">
            <v>6198</v>
          </cell>
        </row>
        <row r="38">
          <cell r="A38">
            <v>6219</v>
          </cell>
        </row>
        <row r="39">
          <cell r="A39" t="str">
            <v>6219I</v>
          </cell>
        </row>
        <row r="40">
          <cell r="A40" t="str">
            <v>6219M</v>
          </cell>
        </row>
        <row r="41">
          <cell r="A41">
            <v>6220</v>
          </cell>
        </row>
        <row r="42">
          <cell r="A42" t="str">
            <v>6220I</v>
          </cell>
        </row>
        <row r="43">
          <cell r="A43" t="str">
            <v>6220M</v>
          </cell>
        </row>
        <row r="44">
          <cell r="A44">
            <v>6225</v>
          </cell>
        </row>
        <row r="45">
          <cell r="A45" t="str">
            <v>6225I</v>
          </cell>
        </row>
        <row r="46">
          <cell r="A46" t="str">
            <v>6225M</v>
          </cell>
        </row>
        <row r="47">
          <cell r="A47">
            <v>6228</v>
          </cell>
        </row>
        <row r="48">
          <cell r="A48">
            <v>6230</v>
          </cell>
        </row>
        <row r="49">
          <cell r="A49">
            <v>6260</v>
          </cell>
        </row>
        <row r="50">
          <cell r="A50" t="str">
            <v>6260I</v>
          </cell>
        </row>
        <row r="51">
          <cell r="A51">
            <v>6282</v>
          </cell>
        </row>
        <row r="52">
          <cell r="A52">
            <v>6283</v>
          </cell>
        </row>
        <row r="53">
          <cell r="A53">
            <v>6284</v>
          </cell>
        </row>
        <row r="54">
          <cell r="A54">
            <v>6285</v>
          </cell>
        </row>
        <row r="55">
          <cell r="A55">
            <v>6286</v>
          </cell>
        </row>
        <row r="56">
          <cell r="A56">
            <v>6287</v>
          </cell>
        </row>
        <row r="57">
          <cell r="A57">
            <v>6288</v>
          </cell>
        </row>
        <row r="58">
          <cell r="A58">
            <v>6289</v>
          </cell>
        </row>
        <row r="59">
          <cell r="A59">
            <v>6291</v>
          </cell>
        </row>
        <row r="60">
          <cell r="A60">
            <v>6292</v>
          </cell>
        </row>
        <row r="61">
          <cell r="A61">
            <v>6293</v>
          </cell>
        </row>
        <row r="62">
          <cell r="A62">
            <v>6295</v>
          </cell>
        </row>
        <row r="63">
          <cell r="A63">
            <v>6296</v>
          </cell>
        </row>
        <row r="64">
          <cell r="A64">
            <v>6297</v>
          </cell>
        </row>
        <row r="65">
          <cell r="A65">
            <v>6299</v>
          </cell>
        </row>
        <row r="66">
          <cell r="A66">
            <v>6390</v>
          </cell>
        </row>
        <row r="67">
          <cell r="A67" t="str">
            <v>6615M</v>
          </cell>
        </row>
        <row r="68">
          <cell r="A68" t="str">
            <v>6616M</v>
          </cell>
        </row>
        <row r="69">
          <cell r="A69" t="str">
            <v>6617M</v>
          </cell>
        </row>
        <row r="70">
          <cell r="A70" t="str">
            <v>6660I</v>
          </cell>
        </row>
        <row r="71">
          <cell r="A71" t="str">
            <v>6665I</v>
          </cell>
        </row>
        <row r="72">
          <cell r="A72" t="str">
            <v>6670I</v>
          </cell>
        </row>
        <row r="73">
          <cell r="A73">
            <v>6975</v>
          </cell>
        </row>
        <row r="74">
          <cell r="A74">
            <v>6985</v>
          </cell>
        </row>
        <row r="75">
          <cell r="A75">
            <v>6995</v>
          </cell>
        </row>
        <row r="76">
          <cell r="A76">
            <v>8030</v>
          </cell>
        </row>
        <row r="77">
          <cell r="A77" t="str">
            <v>8030I</v>
          </cell>
        </row>
        <row r="78">
          <cell r="A78">
            <v>8031</v>
          </cell>
        </row>
        <row r="79">
          <cell r="A79" t="str">
            <v>8031I</v>
          </cell>
        </row>
        <row r="80">
          <cell r="A80" t="str">
            <v>8031M</v>
          </cell>
        </row>
        <row r="81">
          <cell r="A81">
            <v>8032</v>
          </cell>
        </row>
        <row r="82">
          <cell r="A82" t="str">
            <v>8032I</v>
          </cell>
        </row>
        <row r="83">
          <cell r="A83" t="str">
            <v>8032M</v>
          </cell>
        </row>
        <row r="84">
          <cell r="A84">
            <v>8033</v>
          </cell>
        </row>
        <row r="85">
          <cell r="A85" t="str">
            <v>8033I</v>
          </cell>
        </row>
        <row r="86">
          <cell r="A86" t="str">
            <v>8033M</v>
          </cell>
        </row>
        <row r="87">
          <cell r="A87">
            <v>8034</v>
          </cell>
        </row>
        <row r="88">
          <cell r="A88">
            <v>8035</v>
          </cell>
        </row>
        <row r="89">
          <cell r="A89">
            <v>8037</v>
          </cell>
        </row>
        <row r="90">
          <cell r="A90">
            <v>8051</v>
          </cell>
        </row>
        <row r="91">
          <cell r="A91">
            <v>8052</v>
          </cell>
        </row>
        <row r="92">
          <cell r="A92">
            <v>8060</v>
          </cell>
        </row>
        <row r="93">
          <cell r="A93">
            <v>8100</v>
          </cell>
        </row>
        <row r="94">
          <cell r="A94" t="str">
            <v>8100I</v>
          </cell>
        </row>
        <row r="95">
          <cell r="A95" t="str">
            <v>8100M</v>
          </cell>
        </row>
        <row r="96">
          <cell r="A96" t="str">
            <v>8100T</v>
          </cell>
        </row>
        <row r="97">
          <cell r="A97">
            <v>8101</v>
          </cell>
        </row>
        <row r="98">
          <cell r="A98">
            <v>8102</v>
          </cell>
        </row>
        <row r="99">
          <cell r="A99">
            <v>8350</v>
          </cell>
        </row>
        <row r="100">
          <cell r="A100">
            <v>8355</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6"/>
  <sheetViews>
    <sheetView tabSelected="1" workbookViewId="0">
      <selection activeCell="R21" sqref="R21"/>
    </sheetView>
  </sheetViews>
  <sheetFormatPr defaultColWidth="9.109375" defaultRowHeight="13.2" x14ac:dyDescent="0.25"/>
  <cols>
    <col min="1" max="1" width="13" style="1" customWidth="1"/>
    <col min="2" max="2" width="10.44140625" style="1" bestFit="1" customWidth="1"/>
    <col min="3" max="3" width="13.88671875" style="1" customWidth="1"/>
    <col min="4" max="4" width="6.44140625" style="1" customWidth="1"/>
    <col min="5" max="5" width="5.109375" style="1" hidden="1" customWidth="1"/>
    <col min="6" max="6" width="7" style="1" customWidth="1"/>
    <col min="7" max="7" width="16.6640625" style="1" customWidth="1"/>
    <col min="8" max="8" width="7" style="1" customWidth="1"/>
    <col min="9" max="9" width="8.77734375" style="1" customWidth="1"/>
    <col min="10" max="11" width="6" style="1" customWidth="1"/>
    <col min="12" max="12" width="6" style="1" hidden="1" customWidth="1"/>
    <col min="13" max="13" width="7.109375" style="1" customWidth="1"/>
    <col min="14" max="14" width="10.44140625" style="1" customWidth="1"/>
    <col min="15" max="15" width="12.109375" style="1" customWidth="1"/>
    <col min="16" max="16" width="14.21875" style="1" customWidth="1"/>
    <col min="17" max="16384" width="9.109375" style="1"/>
  </cols>
  <sheetData>
    <row r="1" spans="1:31" x14ac:dyDescent="0.25">
      <c r="A1" s="115" t="s">
        <v>47</v>
      </c>
      <c r="B1" s="115"/>
      <c r="C1" s="115"/>
      <c r="D1" s="115"/>
      <c r="E1" s="115"/>
      <c r="F1" s="115"/>
      <c r="G1" s="115"/>
      <c r="H1" s="115"/>
      <c r="I1" s="115"/>
      <c r="J1" s="115"/>
      <c r="K1" s="115"/>
      <c r="L1" s="115"/>
      <c r="M1" s="115"/>
      <c r="N1" s="115"/>
      <c r="O1" s="115"/>
      <c r="P1" s="115"/>
    </row>
    <row r="2" spans="1:31" x14ac:dyDescent="0.25">
      <c r="A2" s="116" t="s">
        <v>0</v>
      </c>
      <c r="B2" s="116"/>
      <c r="C2" s="116"/>
      <c r="D2" s="116"/>
      <c r="E2" s="116"/>
      <c r="F2" s="116"/>
      <c r="G2" s="116"/>
      <c r="H2" s="116"/>
      <c r="I2" s="116"/>
      <c r="J2" s="116"/>
      <c r="K2" s="116"/>
      <c r="L2" s="116"/>
      <c r="M2" s="116"/>
      <c r="N2" s="116"/>
      <c r="O2" s="116"/>
      <c r="P2" s="116"/>
    </row>
    <row r="3" spans="1:31" x14ac:dyDescent="0.25">
      <c r="A3" s="117" t="s">
        <v>14</v>
      </c>
      <c r="B3" s="117"/>
      <c r="C3" s="117"/>
      <c r="D3" s="117"/>
      <c r="E3" s="117"/>
      <c r="F3" s="117"/>
      <c r="G3" s="117"/>
      <c r="H3" s="117"/>
      <c r="I3" s="117"/>
      <c r="J3" s="117"/>
      <c r="K3" s="117"/>
      <c r="L3" s="117"/>
      <c r="M3" s="117"/>
      <c r="N3" s="117"/>
      <c r="O3" s="117"/>
      <c r="P3" s="117"/>
    </row>
    <row r="4" spans="1:31" ht="13.8" thickBot="1" x14ac:dyDescent="0.3">
      <c r="A4" s="2"/>
      <c r="B4" s="2"/>
      <c r="C4" s="2"/>
      <c r="D4" s="2"/>
      <c r="E4" s="2"/>
      <c r="F4" s="2"/>
      <c r="G4" s="2"/>
      <c r="H4" s="2"/>
      <c r="I4" s="2"/>
      <c r="J4" s="2"/>
      <c r="K4" s="2"/>
      <c r="L4" s="2"/>
      <c r="M4" s="2"/>
      <c r="N4" s="2"/>
      <c r="O4" s="2"/>
      <c r="P4" s="2"/>
    </row>
    <row r="5" spans="1:31" x14ac:dyDescent="0.25">
      <c r="A5" s="3"/>
      <c r="B5" s="4"/>
      <c r="C5" s="4"/>
      <c r="D5" s="4"/>
      <c r="E5" s="4"/>
      <c r="F5" s="4"/>
      <c r="G5" s="4"/>
      <c r="H5" s="4"/>
      <c r="I5" s="5" t="s">
        <v>1</v>
      </c>
      <c r="J5" s="4"/>
      <c r="K5" s="4"/>
      <c r="L5" s="4"/>
      <c r="M5" s="4"/>
      <c r="N5" s="4"/>
      <c r="O5" s="4"/>
      <c r="P5" s="6"/>
    </row>
    <row r="6" spans="1:31" ht="15.6" x14ac:dyDescent="0.3">
      <c r="A6" s="7" t="s">
        <v>2</v>
      </c>
      <c r="B6" s="148"/>
      <c r="C6" s="148"/>
      <c r="D6" s="148"/>
      <c r="E6" s="148"/>
      <c r="F6" s="148"/>
      <c r="G6" s="148"/>
      <c r="H6" s="148"/>
      <c r="I6" s="10"/>
      <c r="J6" s="79"/>
      <c r="K6" s="79"/>
      <c r="L6" s="79"/>
      <c r="M6" s="79"/>
      <c r="N6" s="10" t="s">
        <v>4</v>
      </c>
      <c r="O6" s="74"/>
      <c r="P6" s="19" t="s">
        <v>3</v>
      </c>
    </row>
    <row r="7" spans="1:31" x14ac:dyDescent="0.25">
      <c r="A7" s="95"/>
      <c r="B7" s="7" t="s">
        <v>71</v>
      </c>
      <c r="C7" s="141"/>
      <c r="D7" s="141"/>
      <c r="E7" s="141"/>
      <c r="F7" s="141"/>
      <c r="G7" s="141"/>
      <c r="H7" s="141"/>
      <c r="J7" s="110" t="s">
        <v>63</v>
      </c>
      <c r="K7" s="97"/>
      <c r="L7" s="97"/>
      <c r="M7" s="109"/>
      <c r="N7" s="110" t="s">
        <v>62</v>
      </c>
      <c r="O7" s="97"/>
      <c r="P7" s="14"/>
    </row>
    <row r="8" spans="1:31" ht="13.8" thickBot="1" x14ac:dyDescent="0.3">
      <c r="A8" s="11"/>
      <c r="B8" s="12"/>
      <c r="C8" s="98" t="s">
        <v>64</v>
      </c>
      <c r="D8" s="12"/>
      <c r="E8" s="12"/>
      <c r="F8" s="12"/>
      <c r="G8" s="98" t="s">
        <v>65</v>
      </c>
      <c r="H8" s="12"/>
      <c r="I8" s="12"/>
      <c r="J8" s="12"/>
      <c r="K8" s="12"/>
      <c r="L8" s="12"/>
      <c r="M8" s="12"/>
      <c r="N8" s="12"/>
      <c r="O8" s="12"/>
      <c r="P8" s="13"/>
    </row>
    <row r="9" spans="1:31" x14ac:dyDescent="0.25">
      <c r="A9" s="25" t="s">
        <v>55</v>
      </c>
      <c r="B9" s="8"/>
      <c r="C9" s="8"/>
      <c r="D9" s="8"/>
      <c r="E9" s="8"/>
      <c r="F9" s="8"/>
      <c r="G9" s="8"/>
      <c r="H9" s="8"/>
      <c r="I9" s="8"/>
      <c r="J9" s="8"/>
      <c r="K9" s="8"/>
      <c r="L9" s="8"/>
      <c r="M9" s="8"/>
      <c r="N9" s="8"/>
      <c r="O9" s="8"/>
      <c r="P9" s="14"/>
    </row>
    <row r="10" spans="1:31" x14ac:dyDescent="0.25">
      <c r="A10" s="17" t="s">
        <v>56</v>
      </c>
      <c r="B10" s="8"/>
      <c r="C10" s="8"/>
      <c r="D10" s="8"/>
      <c r="E10" s="8"/>
      <c r="F10" s="8"/>
      <c r="G10" s="8"/>
      <c r="H10" s="8"/>
      <c r="I10" s="8"/>
      <c r="J10" s="8"/>
      <c r="K10" s="8"/>
      <c r="L10" s="8"/>
      <c r="M10" s="8"/>
      <c r="N10" s="8"/>
      <c r="O10" s="8"/>
      <c r="P10" s="14"/>
    </row>
    <row r="11" spans="1:31" x14ac:dyDescent="0.25">
      <c r="A11" s="17" t="s">
        <v>57</v>
      </c>
      <c r="B11" s="8"/>
      <c r="C11" s="8"/>
      <c r="D11" s="8"/>
      <c r="E11" s="8"/>
      <c r="F11" s="8"/>
      <c r="G11" s="8"/>
      <c r="H11" s="8"/>
      <c r="I11" s="8"/>
      <c r="J11" s="8"/>
      <c r="K11" s="8"/>
      <c r="L11" s="8"/>
      <c r="M11" s="8"/>
      <c r="N11" s="8"/>
      <c r="O11" s="8"/>
      <c r="P11" s="14"/>
    </row>
    <row r="12" spans="1:31" ht="13.8" thickBot="1" x14ac:dyDescent="0.3">
      <c r="A12" s="17"/>
      <c r="B12" s="8"/>
      <c r="C12" s="8"/>
      <c r="D12" s="8"/>
      <c r="E12" s="8"/>
      <c r="F12" s="8"/>
      <c r="G12" s="8"/>
      <c r="H12" s="8"/>
      <c r="I12" s="8"/>
      <c r="J12" s="8"/>
      <c r="K12" s="8"/>
      <c r="L12" s="8"/>
      <c r="M12" s="8"/>
      <c r="N12" s="8"/>
      <c r="O12" s="8"/>
      <c r="P12" s="14"/>
    </row>
    <row r="13" spans="1:31" ht="13.8" thickBot="1" x14ac:dyDescent="0.3">
      <c r="A13" s="15"/>
      <c r="B13" s="7" t="s">
        <v>5</v>
      </c>
      <c r="C13" s="8" t="s">
        <v>31</v>
      </c>
      <c r="D13" s="21"/>
      <c r="E13" s="21"/>
      <c r="F13" s="10" t="s">
        <v>6</v>
      </c>
      <c r="G13" s="8" t="s">
        <v>32</v>
      </c>
      <c r="H13" s="8"/>
      <c r="I13" s="10" t="s">
        <v>54</v>
      </c>
      <c r="J13" s="138" t="s">
        <v>69</v>
      </c>
      <c r="K13" s="139"/>
      <c r="L13" s="139"/>
      <c r="M13" s="139"/>
      <c r="N13" s="140"/>
      <c r="O13" s="8"/>
      <c r="P13" s="14"/>
    </row>
    <row r="14" spans="1:31" ht="13.8" thickBot="1" x14ac:dyDescent="0.3">
      <c r="A14" s="51"/>
      <c r="B14" s="52"/>
      <c r="C14" s="12"/>
      <c r="D14" s="12"/>
      <c r="E14" s="12"/>
      <c r="F14" s="12"/>
      <c r="G14" s="12"/>
      <c r="H14" s="12"/>
      <c r="I14" s="30"/>
      <c r="J14" s="12"/>
      <c r="K14" s="12"/>
      <c r="L14" s="12"/>
      <c r="M14" s="12"/>
      <c r="N14" s="12"/>
      <c r="O14" s="12"/>
      <c r="P14" s="13"/>
    </row>
    <row r="15" spans="1:31" ht="15" customHeight="1" x14ac:dyDescent="0.25">
      <c r="A15" s="153" t="s">
        <v>82</v>
      </c>
      <c r="B15" s="84"/>
      <c r="C15" s="149" t="s">
        <v>78</v>
      </c>
      <c r="D15" s="149"/>
      <c r="E15" s="8"/>
      <c r="F15" s="111" t="s">
        <v>77</v>
      </c>
      <c r="G15" s="28" t="s">
        <v>79</v>
      </c>
      <c r="H15" s="8"/>
      <c r="I15" s="18" t="s">
        <v>7</v>
      </c>
      <c r="J15" s="8"/>
      <c r="K15" s="150" t="s">
        <v>80</v>
      </c>
      <c r="L15" s="8"/>
      <c r="M15" s="8"/>
      <c r="N15" s="151" t="s">
        <v>73</v>
      </c>
      <c r="O15" s="152" t="s">
        <v>81</v>
      </c>
      <c r="P15" s="14"/>
    </row>
    <row r="16" spans="1:31" ht="15" customHeight="1" x14ac:dyDescent="0.4">
      <c r="A16" s="95"/>
      <c r="B16" s="8"/>
      <c r="C16" s="8"/>
      <c r="D16" s="8" t="s">
        <v>3</v>
      </c>
      <c r="E16" s="8"/>
      <c r="F16" s="8"/>
      <c r="G16" s="8" t="s">
        <v>3</v>
      </c>
      <c r="H16" s="8"/>
      <c r="I16" s="18"/>
      <c r="J16" s="18"/>
      <c r="K16" s="101" t="s">
        <v>72</v>
      </c>
      <c r="L16" s="18"/>
      <c r="M16" s="18"/>
      <c r="N16" s="18" t="s">
        <v>7</v>
      </c>
      <c r="O16" s="19"/>
      <c r="P16" s="14"/>
      <c r="R16" s="20"/>
      <c r="S16" s="21"/>
      <c r="T16" s="22"/>
      <c r="U16" s="20"/>
      <c r="V16" s="23"/>
      <c r="W16" s="24"/>
      <c r="X16" s="21"/>
      <c r="Y16" s="24"/>
      <c r="Z16" s="21"/>
      <c r="AA16" s="21"/>
      <c r="AB16" s="21"/>
      <c r="AC16" s="21"/>
      <c r="AD16" s="21"/>
      <c r="AE16" s="21"/>
    </row>
    <row r="17" spans="1:31" ht="15" customHeight="1" x14ac:dyDescent="0.4">
      <c r="A17" s="25" t="s">
        <v>76</v>
      </c>
      <c r="B17" s="8"/>
      <c r="C17" s="8"/>
      <c r="D17" s="8"/>
      <c r="E17" s="8"/>
      <c r="F17" s="8"/>
      <c r="G17" s="18" t="s">
        <v>66</v>
      </c>
      <c r="H17" s="8"/>
      <c r="I17" s="18"/>
      <c r="J17" s="18"/>
      <c r="K17" s="102" t="s">
        <v>67</v>
      </c>
      <c r="L17" s="18"/>
      <c r="M17" s="18"/>
      <c r="N17" s="18"/>
      <c r="O17" s="19" t="s">
        <v>9</v>
      </c>
      <c r="P17" s="14"/>
      <c r="R17" s="20"/>
      <c r="S17" s="21"/>
      <c r="T17" s="22"/>
      <c r="U17" s="20"/>
      <c r="V17" s="23"/>
      <c r="W17" s="24"/>
      <c r="X17" s="21"/>
      <c r="Y17" s="24"/>
      <c r="Z17" s="21"/>
      <c r="AA17" s="21"/>
      <c r="AB17" s="21"/>
      <c r="AC17" s="21"/>
      <c r="AD17" s="21"/>
      <c r="AE17" s="21"/>
    </row>
    <row r="18" spans="1:31" ht="15" customHeight="1" x14ac:dyDescent="0.4">
      <c r="A18" s="25" t="s">
        <v>3</v>
      </c>
      <c r="B18" s="8" t="s">
        <v>15</v>
      </c>
      <c r="C18" s="26"/>
      <c r="D18" s="75" t="s">
        <v>52</v>
      </c>
      <c r="E18" s="91">
        <f t="shared" ref="E18:E26" si="0">VLOOKUP(D18,$D$55:$E$56,2)</f>
        <v>1</v>
      </c>
      <c r="F18" s="16" t="s">
        <v>58</v>
      </c>
      <c r="G18" s="100" t="s">
        <v>69</v>
      </c>
      <c r="H18" s="16"/>
      <c r="I18" s="94">
        <f t="shared" ref="I18:I26" si="1">VLOOKUP(G18,$H$54:$I$56,2)</f>
        <v>115</v>
      </c>
      <c r="J18" s="27" t="s">
        <v>8</v>
      </c>
      <c r="K18" s="90" t="s">
        <v>59</v>
      </c>
      <c r="L18" s="87">
        <f t="shared" ref="L18:L26" si="2">VLOOKUP(K18,$K$54:$L$56,2)</f>
        <v>2</v>
      </c>
      <c r="M18" s="106"/>
      <c r="N18" s="107">
        <f>I18*L18</f>
        <v>230</v>
      </c>
      <c r="O18" s="42">
        <v>0.57499999999999996</v>
      </c>
      <c r="P18" s="41">
        <f>(N18*O18)*E18</f>
        <v>132.25</v>
      </c>
      <c r="R18" s="21"/>
      <c r="S18" s="21"/>
      <c r="T18" s="21"/>
      <c r="U18" s="21"/>
      <c r="V18" s="21"/>
      <c r="W18" s="21"/>
      <c r="X18" s="21"/>
      <c r="Y18" s="21"/>
      <c r="Z18" s="21"/>
      <c r="AA18" s="21"/>
      <c r="AB18" s="21"/>
      <c r="AC18" s="21"/>
      <c r="AD18" s="21"/>
      <c r="AE18" s="21"/>
    </row>
    <row r="19" spans="1:31" ht="15" customHeight="1" x14ac:dyDescent="0.4">
      <c r="A19" s="80" t="s">
        <v>28</v>
      </c>
      <c r="B19" s="8" t="s">
        <v>16</v>
      </c>
      <c r="C19" s="8"/>
      <c r="D19" s="75" t="s">
        <v>8</v>
      </c>
      <c r="E19" s="91">
        <f t="shared" si="0"/>
        <v>1</v>
      </c>
      <c r="F19" s="8"/>
      <c r="G19" s="100" t="s">
        <v>69</v>
      </c>
      <c r="H19" s="16"/>
      <c r="I19" s="94">
        <f t="shared" si="1"/>
        <v>115</v>
      </c>
      <c r="J19" s="27" t="s">
        <v>8</v>
      </c>
      <c r="K19" s="90" t="s">
        <v>60</v>
      </c>
      <c r="L19" s="87">
        <f t="shared" si="2"/>
        <v>1</v>
      </c>
      <c r="M19" s="106"/>
      <c r="N19" s="108">
        <f t="shared" ref="N19:N26" si="3">I19*L19</f>
        <v>115</v>
      </c>
      <c r="O19" s="42">
        <v>0.57499999999999996</v>
      </c>
      <c r="P19" s="41">
        <f t="shared" ref="P19:P26" si="4">(N19*O19)*E19</f>
        <v>66.125</v>
      </c>
    </row>
    <row r="20" spans="1:31" ht="15" customHeight="1" x14ac:dyDescent="0.4">
      <c r="A20" s="80" t="s">
        <v>29</v>
      </c>
      <c r="B20" s="8" t="s">
        <v>17</v>
      </c>
      <c r="C20" s="8"/>
      <c r="D20" s="75" t="s">
        <v>8</v>
      </c>
      <c r="E20" s="91">
        <f t="shared" si="0"/>
        <v>1</v>
      </c>
      <c r="F20" s="8"/>
      <c r="G20" s="100" t="s">
        <v>70</v>
      </c>
      <c r="H20" s="16"/>
      <c r="I20" s="94">
        <f t="shared" si="1"/>
        <v>130</v>
      </c>
      <c r="J20" s="27" t="s">
        <v>8</v>
      </c>
      <c r="K20" s="90" t="s">
        <v>59</v>
      </c>
      <c r="L20" s="87">
        <f t="shared" si="2"/>
        <v>2</v>
      </c>
      <c r="M20" s="106"/>
      <c r="N20" s="108">
        <f t="shared" si="3"/>
        <v>260</v>
      </c>
      <c r="O20" s="42">
        <v>0.57499999999999996</v>
      </c>
      <c r="P20" s="41">
        <f t="shared" si="4"/>
        <v>149.5</v>
      </c>
    </row>
    <row r="21" spans="1:31" ht="15" customHeight="1" x14ac:dyDescent="0.4">
      <c r="A21" s="25"/>
      <c r="B21" s="8" t="s">
        <v>18</v>
      </c>
      <c r="C21" s="26"/>
      <c r="D21" s="75" t="s">
        <v>53</v>
      </c>
      <c r="E21" s="91">
        <f t="shared" si="0"/>
        <v>0</v>
      </c>
      <c r="F21" s="8"/>
      <c r="G21" s="100" t="s">
        <v>68</v>
      </c>
      <c r="H21" s="16"/>
      <c r="I21" s="94">
        <f t="shared" si="1"/>
        <v>0</v>
      </c>
      <c r="J21" s="27" t="s">
        <v>8</v>
      </c>
      <c r="K21" s="90" t="s">
        <v>61</v>
      </c>
      <c r="L21" s="87">
        <f t="shared" si="2"/>
        <v>0</v>
      </c>
      <c r="M21" s="106"/>
      <c r="N21" s="108">
        <f t="shared" si="3"/>
        <v>0</v>
      </c>
      <c r="O21" s="42">
        <v>0.57499999999999996</v>
      </c>
      <c r="P21" s="41">
        <f t="shared" si="4"/>
        <v>0</v>
      </c>
    </row>
    <row r="22" spans="1:31" ht="15" customHeight="1" x14ac:dyDescent="0.4">
      <c r="A22" s="40"/>
      <c r="B22" s="8" t="s">
        <v>19</v>
      </c>
      <c r="C22" s="26"/>
      <c r="D22" s="75" t="s">
        <v>53</v>
      </c>
      <c r="E22" s="91">
        <f t="shared" si="0"/>
        <v>0</v>
      </c>
      <c r="F22" s="8"/>
      <c r="G22" s="100" t="s">
        <v>68</v>
      </c>
      <c r="H22" s="16"/>
      <c r="I22" s="94">
        <f t="shared" si="1"/>
        <v>0</v>
      </c>
      <c r="J22" s="27" t="s">
        <v>8</v>
      </c>
      <c r="K22" s="90" t="s">
        <v>61</v>
      </c>
      <c r="L22" s="87">
        <f t="shared" si="2"/>
        <v>0</v>
      </c>
      <c r="M22" s="106"/>
      <c r="N22" s="108">
        <f t="shared" si="3"/>
        <v>0</v>
      </c>
      <c r="O22" s="42">
        <v>0.54</v>
      </c>
      <c r="P22" s="41">
        <f t="shared" si="4"/>
        <v>0</v>
      </c>
    </row>
    <row r="23" spans="1:31" ht="15" customHeight="1" x14ac:dyDescent="0.4">
      <c r="A23" s="25"/>
      <c r="B23" s="8" t="s">
        <v>20</v>
      </c>
      <c r="C23" s="8"/>
      <c r="D23" s="75" t="s">
        <v>53</v>
      </c>
      <c r="E23" s="91">
        <f t="shared" si="0"/>
        <v>0</v>
      </c>
      <c r="F23" s="8"/>
      <c r="G23" s="100" t="s">
        <v>68</v>
      </c>
      <c r="H23" s="16"/>
      <c r="I23" s="94">
        <f t="shared" si="1"/>
        <v>0</v>
      </c>
      <c r="J23" s="27" t="s">
        <v>8</v>
      </c>
      <c r="K23" s="90" t="s">
        <v>61</v>
      </c>
      <c r="L23" s="87">
        <f t="shared" si="2"/>
        <v>0</v>
      </c>
      <c r="M23" s="106"/>
      <c r="N23" s="108">
        <f t="shared" si="3"/>
        <v>0</v>
      </c>
      <c r="O23" s="42">
        <v>0.54</v>
      </c>
      <c r="P23" s="41">
        <f t="shared" si="4"/>
        <v>0</v>
      </c>
    </row>
    <row r="24" spans="1:31" ht="15" customHeight="1" x14ac:dyDescent="0.4">
      <c r="A24" s="80" t="s">
        <v>30</v>
      </c>
      <c r="B24" s="8" t="s">
        <v>21</v>
      </c>
      <c r="C24" s="8"/>
      <c r="D24" s="75" t="s">
        <v>53</v>
      </c>
      <c r="E24" s="91">
        <f t="shared" si="0"/>
        <v>0</v>
      </c>
      <c r="F24" s="8"/>
      <c r="G24" s="100" t="s">
        <v>68</v>
      </c>
      <c r="H24" s="16"/>
      <c r="I24" s="94">
        <f t="shared" si="1"/>
        <v>0</v>
      </c>
      <c r="J24" s="27" t="s">
        <v>8</v>
      </c>
      <c r="K24" s="90" t="s">
        <v>61</v>
      </c>
      <c r="L24" s="87">
        <f t="shared" si="2"/>
        <v>0</v>
      </c>
      <c r="M24" s="106"/>
      <c r="N24" s="108">
        <f t="shared" si="3"/>
        <v>0</v>
      </c>
      <c r="O24" s="42">
        <v>0.54</v>
      </c>
      <c r="P24" s="41">
        <f t="shared" si="4"/>
        <v>0</v>
      </c>
    </row>
    <row r="25" spans="1:31" ht="15" customHeight="1" x14ac:dyDescent="0.4">
      <c r="A25" s="80" t="s">
        <v>29</v>
      </c>
      <c r="B25" s="8" t="s">
        <v>22</v>
      </c>
      <c r="C25" s="26"/>
      <c r="D25" s="75" t="s">
        <v>53</v>
      </c>
      <c r="E25" s="91">
        <f t="shared" si="0"/>
        <v>0</v>
      </c>
      <c r="F25" s="8"/>
      <c r="G25" s="100" t="s">
        <v>68</v>
      </c>
      <c r="H25" s="16"/>
      <c r="I25" s="94">
        <f t="shared" si="1"/>
        <v>0</v>
      </c>
      <c r="J25" s="27" t="s">
        <v>8</v>
      </c>
      <c r="K25" s="90" t="s">
        <v>61</v>
      </c>
      <c r="L25" s="87">
        <f t="shared" si="2"/>
        <v>0</v>
      </c>
      <c r="M25" s="106"/>
      <c r="N25" s="108">
        <f t="shared" si="3"/>
        <v>0</v>
      </c>
      <c r="O25" s="42">
        <v>0.54</v>
      </c>
      <c r="P25" s="41">
        <f t="shared" si="4"/>
        <v>0</v>
      </c>
    </row>
    <row r="26" spans="1:31" ht="15" customHeight="1" x14ac:dyDescent="0.4">
      <c r="A26" s="40"/>
      <c r="B26" s="8" t="s">
        <v>23</v>
      </c>
      <c r="C26" s="26"/>
      <c r="D26" s="75" t="s">
        <v>53</v>
      </c>
      <c r="E26" s="91">
        <f t="shared" si="0"/>
        <v>0</v>
      </c>
      <c r="F26" s="8"/>
      <c r="G26" s="100" t="s">
        <v>68</v>
      </c>
      <c r="H26" s="16"/>
      <c r="I26" s="94">
        <f t="shared" si="1"/>
        <v>0</v>
      </c>
      <c r="J26" s="27" t="s">
        <v>8</v>
      </c>
      <c r="K26" s="90" t="s">
        <v>61</v>
      </c>
      <c r="L26" s="87">
        <f t="shared" si="2"/>
        <v>0</v>
      </c>
      <c r="M26" s="106"/>
      <c r="N26" s="108">
        <f t="shared" si="3"/>
        <v>0</v>
      </c>
      <c r="O26" s="42">
        <v>0.54</v>
      </c>
      <c r="P26" s="41">
        <f t="shared" si="4"/>
        <v>0</v>
      </c>
    </row>
    <row r="27" spans="1:31" ht="15" customHeight="1" x14ac:dyDescent="0.25">
      <c r="A27" s="40"/>
      <c r="B27" s="8" t="s">
        <v>40</v>
      </c>
      <c r="C27" s="26"/>
      <c r="D27" s="8"/>
      <c r="E27" s="8"/>
      <c r="F27" s="8"/>
      <c r="G27" s="8"/>
      <c r="H27" s="8"/>
      <c r="I27" s="43"/>
      <c r="J27" s="8"/>
      <c r="K27" s="8"/>
      <c r="L27" s="8"/>
      <c r="M27" s="8"/>
      <c r="N27" s="8"/>
      <c r="O27" s="14"/>
      <c r="P27" s="14"/>
    </row>
    <row r="28" spans="1:31" ht="15" customHeight="1" thickBot="1" x14ac:dyDescent="0.3">
      <c r="A28" s="118" t="s">
        <v>74</v>
      </c>
      <c r="B28" s="119"/>
      <c r="C28" s="119"/>
      <c r="D28" s="119"/>
      <c r="E28" s="119"/>
      <c r="F28" s="119"/>
      <c r="G28" s="119"/>
      <c r="H28" s="119"/>
      <c r="I28" s="119"/>
      <c r="J28" s="119"/>
      <c r="K28" s="119"/>
      <c r="L28" s="119"/>
      <c r="M28" s="119"/>
      <c r="N28" s="119"/>
      <c r="O28" s="119"/>
      <c r="P28" s="120"/>
    </row>
    <row r="29" spans="1:31" ht="15" customHeight="1" x14ac:dyDescent="0.25">
      <c r="A29" s="142" t="s">
        <v>75</v>
      </c>
      <c r="B29" s="143"/>
      <c r="C29" s="143"/>
      <c r="D29" s="143"/>
      <c r="E29" s="143"/>
      <c r="F29" s="143"/>
      <c r="G29" s="143"/>
      <c r="H29" s="143"/>
      <c r="I29" s="143"/>
      <c r="J29" s="143"/>
      <c r="K29" s="143"/>
      <c r="L29" s="143"/>
      <c r="M29" s="143"/>
      <c r="N29" s="143"/>
      <c r="O29" s="144"/>
      <c r="P29" s="99"/>
    </row>
    <row r="30" spans="1:31" ht="15" customHeight="1" thickBot="1" x14ac:dyDescent="0.3">
      <c r="A30" s="145"/>
      <c r="B30" s="146"/>
      <c r="C30" s="146"/>
      <c r="D30" s="146"/>
      <c r="E30" s="146"/>
      <c r="F30" s="146"/>
      <c r="G30" s="146"/>
      <c r="H30" s="146"/>
      <c r="I30" s="146"/>
      <c r="J30" s="146"/>
      <c r="K30" s="146"/>
      <c r="L30" s="146"/>
      <c r="M30" s="146"/>
      <c r="N30" s="146"/>
      <c r="O30" s="147"/>
      <c r="P30" s="99"/>
    </row>
    <row r="31" spans="1:31" ht="15" customHeight="1" x14ac:dyDescent="0.25">
      <c r="A31" s="44" t="s">
        <v>33</v>
      </c>
      <c r="B31" s="28" t="s">
        <v>24</v>
      </c>
      <c r="C31" s="28"/>
      <c r="D31" s="28"/>
      <c r="E31" s="28"/>
      <c r="F31" s="28"/>
      <c r="G31" s="28"/>
      <c r="H31" s="8"/>
      <c r="I31" s="18"/>
      <c r="J31" s="18"/>
      <c r="K31" s="18"/>
      <c r="L31" s="18"/>
      <c r="M31" s="18"/>
      <c r="N31" s="18"/>
      <c r="O31" s="19"/>
      <c r="P31" s="14"/>
    </row>
    <row r="32" spans="1:31" ht="15" customHeight="1" x14ac:dyDescent="0.4">
      <c r="A32" s="25"/>
      <c r="B32" s="28" t="s">
        <v>25</v>
      </c>
      <c r="C32" s="45"/>
      <c r="D32" s="28"/>
      <c r="E32" s="28"/>
      <c r="F32" s="28"/>
      <c r="G32" s="28"/>
      <c r="H32" s="16"/>
      <c r="I32" s="8"/>
      <c r="J32" s="27"/>
      <c r="K32" s="27"/>
      <c r="L32" s="27"/>
      <c r="M32" s="27"/>
      <c r="N32" s="16"/>
      <c r="O32" s="42"/>
      <c r="P32" s="41"/>
    </row>
    <row r="33" spans="1:18" ht="15" customHeight="1" x14ac:dyDescent="0.25">
      <c r="A33" s="40"/>
      <c r="B33" s="8"/>
      <c r="C33" s="26"/>
      <c r="D33" s="8"/>
      <c r="E33" s="8"/>
      <c r="F33" s="8"/>
      <c r="G33" s="8"/>
      <c r="H33" s="8"/>
      <c r="I33" s="21"/>
      <c r="J33" s="21"/>
      <c r="K33" s="89"/>
      <c r="L33" s="84"/>
      <c r="M33" s="89"/>
      <c r="N33" s="16" t="s">
        <v>26</v>
      </c>
      <c r="O33" s="103">
        <f>COUNTIF(D18:D21,"X")</f>
        <v>3</v>
      </c>
      <c r="P33" s="88"/>
    </row>
    <row r="34" spans="1:18" ht="15" customHeight="1" x14ac:dyDescent="0.25">
      <c r="A34" s="25"/>
      <c r="B34" s="8"/>
      <c r="C34" s="8"/>
      <c r="D34" s="8"/>
      <c r="E34" s="8"/>
      <c r="F34" s="8"/>
      <c r="G34" s="8"/>
      <c r="H34" s="8"/>
      <c r="I34" s="21"/>
      <c r="J34" s="21"/>
      <c r="K34" s="89"/>
      <c r="L34" s="84"/>
      <c r="M34" s="89"/>
      <c r="N34" s="16" t="s">
        <v>27</v>
      </c>
      <c r="O34" s="104">
        <f>COUNTIF(D22:D26,"X")</f>
        <v>0</v>
      </c>
      <c r="P34" s="88"/>
    </row>
    <row r="35" spans="1:18" ht="15" customHeight="1" x14ac:dyDescent="0.25">
      <c r="A35" s="17"/>
      <c r="B35" s="28" t="s">
        <v>39</v>
      </c>
      <c r="C35" s="8"/>
      <c r="D35" s="8"/>
      <c r="E35" s="8"/>
      <c r="F35" s="8"/>
      <c r="G35" s="8"/>
      <c r="H35" s="8"/>
      <c r="I35" s="18"/>
      <c r="J35" s="18"/>
      <c r="K35" s="18"/>
      <c r="L35" s="18"/>
      <c r="M35" s="18"/>
      <c r="N35" s="18"/>
      <c r="O35" s="19"/>
      <c r="P35" s="14"/>
    </row>
    <row r="36" spans="1:18" ht="15" customHeight="1" thickBot="1" x14ac:dyDescent="0.3">
      <c r="A36" s="44" t="s">
        <v>35</v>
      </c>
      <c r="B36" s="46" t="s">
        <v>36</v>
      </c>
      <c r="C36" s="47"/>
      <c r="D36" s="46"/>
      <c r="E36" s="46"/>
      <c r="F36" s="8"/>
      <c r="G36" s="8"/>
      <c r="H36" s="8"/>
      <c r="I36" s="8"/>
      <c r="J36" s="12"/>
      <c r="K36" s="12"/>
      <c r="L36" s="12"/>
      <c r="M36" s="12"/>
      <c r="N36" s="12"/>
      <c r="O36" s="13"/>
      <c r="P36" s="14"/>
    </row>
    <row r="37" spans="1:18" x14ac:dyDescent="0.25">
      <c r="A37" s="15"/>
      <c r="B37" s="46" t="s">
        <v>44</v>
      </c>
      <c r="C37" s="46"/>
      <c r="D37" s="46"/>
      <c r="E37" s="46"/>
      <c r="F37" s="81"/>
      <c r="G37" s="81"/>
      <c r="H37" s="8"/>
      <c r="I37" s="8"/>
      <c r="J37" s="31"/>
      <c r="K37" s="32"/>
      <c r="L37" s="32"/>
      <c r="M37" s="32"/>
      <c r="N37" s="32"/>
      <c r="O37" s="33" t="s">
        <v>10</v>
      </c>
      <c r="P37" s="105">
        <f>SUM(P18:P34)</f>
        <v>347.875</v>
      </c>
    </row>
    <row r="38" spans="1:18" x14ac:dyDescent="0.25">
      <c r="A38" s="15"/>
      <c r="B38" s="49" t="s">
        <v>43</v>
      </c>
      <c r="C38" s="49"/>
      <c r="D38" s="49"/>
      <c r="E38" s="49"/>
      <c r="F38" s="82"/>
      <c r="G38" s="82"/>
      <c r="H38" s="9"/>
      <c r="I38" s="9"/>
      <c r="J38" s="34"/>
      <c r="K38" s="35"/>
      <c r="L38" s="35"/>
      <c r="M38" s="35"/>
      <c r="N38" s="35"/>
      <c r="O38" s="36"/>
      <c r="P38" s="76"/>
    </row>
    <row r="39" spans="1:18" ht="13.8" thickBot="1" x14ac:dyDescent="0.3">
      <c r="A39" s="15"/>
      <c r="B39" s="46" t="s">
        <v>37</v>
      </c>
      <c r="C39" s="46"/>
      <c r="D39" s="46"/>
      <c r="E39" s="46"/>
      <c r="F39" s="83"/>
      <c r="G39" s="83"/>
      <c r="H39" s="8"/>
      <c r="I39" s="8"/>
      <c r="J39" s="34"/>
      <c r="K39" s="35"/>
      <c r="L39" s="35"/>
      <c r="M39" s="35"/>
      <c r="N39" s="35"/>
      <c r="O39" s="36"/>
      <c r="P39" s="77"/>
    </row>
    <row r="40" spans="1:18" ht="13.8" thickBot="1" x14ac:dyDescent="0.3">
      <c r="A40" s="15"/>
      <c r="B40" s="46" t="s">
        <v>42</v>
      </c>
      <c r="C40" s="46"/>
      <c r="D40" s="46"/>
      <c r="E40" s="46"/>
      <c r="F40" s="83"/>
      <c r="G40" s="83"/>
      <c r="H40" s="8"/>
      <c r="I40" s="8"/>
      <c r="J40" s="61" t="s">
        <v>34</v>
      </c>
      <c r="K40" s="57"/>
      <c r="L40" s="57"/>
      <c r="M40" s="57"/>
      <c r="N40" s="69"/>
      <c r="O40" s="70" t="s">
        <v>11</v>
      </c>
      <c r="P40" s="78">
        <f>P37</f>
        <v>347.875</v>
      </c>
    </row>
    <row r="41" spans="1:18" x14ac:dyDescent="0.25">
      <c r="A41" s="50" t="s">
        <v>3</v>
      </c>
      <c r="B41" s="46" t="s">
        <v>38</v>
      </c>
      <c r="C41" s="46"/>
      <c r="D41" s="46"/>
      <c r="E41" s="46"/>
      <c r="F41" s="8"/>
      <c r="G41" s="8"/>
      <c r="H41" s="8"/>
      <c r="I41" s="8"/>
      <c r="J41" s="53"/>
      <c r="K41" s="85"/>
      <c r="L41" s="85"/>
      <c r="M41" s="85"/>
      <c r="N41" s="54"/>
      <c r="O41" s="54"/>
      <c r="P41" s="55"/>
      <c r="Q41" s="21"/>
    </row>
    <row r="42" spans="1:18" x14ac:dyDescent="0.25">
      <c r="A42" s="50"/>
      <c r="B42" s="46"/>
      <c r="C42" s="46"/>
      <c r="D42" s="46"/>
      <c r="E42" s="46"/>
      <c r="F42" s="8"/>
      <c r="G42" s="8"/>
      <c r="H42" s="8"/>
      <c r="I42" s="8"/>
      <c r="J42" s="56"/>
      <c r="K42" s="69"/>
      <c r="L42" s="69"/>
      <c r="M42" s="69"/>
      <c r="N42" s="57" t="s">
        <v>48</v>
      </c>
      <c r="O42" s="57"/>
      <c r="P42" s="58"/>
      <c r="Q42" s="21"/>
    </row>
    <row r="43" spans="1:18" ht="13.8" thickBot="1" x14ac:dyDescent="0.3">
      <c r="A43" s="29" t="s">
        <v>45</v>
      </c>
      <c r="B43" s="48" t="s">
        <v>46</v>
      </c>
      <c r="C43" s="48"/>
      <c r="D43" s="48"/>
      <c r="E43" s="48"/>
      <c r="F43" s="12"/>
      <c r="G43" s="12"/>
      <c r="H43" s="12"/>
      <c r="I43" s="12"/>
      <c r="J43" s="56"/>
      <c r="K43" s="69"/>
      <c r="L43" s="69"/>
      <c r="M43" s="69"/>
      <c r="N43" s="57"/>
      <c r="O43" s="57"/>
      <c r="P43" s="58"/>
      <c r="Q43" s="21"/>
    </row>
    <row r="44" spans="1:18" ht="13.8" thickBot="1" x14ac:dyDescent="0.3">
      <c r="A44" s="50"/>
      <c r="B44" s="8"/>
      <c r="C44" s="8"/>
      <c r="D44" s="8"/>
      <c r="E44" s="8"/>
      <c r="F44" s="8"/>
      <c r="G44" s="8"/>
      <c r="H44" s="8"/>
      <c r="I44" s="8"/>
      <c r="J44" s="57" t="s">
        <v>51</v>
      </c>
      <c r="K44" s="57"/>
      <c r="L44" s="57"/>
      <c r="M44" s="57"/>
      <c r="N44" s="96"/>
      <c r="O44" s="59"/>
      <c r="P44" s="60"/>
      <c r="Q44" s="21"/>
    </row>
    <row r="45" spans="1:18" ht="13.2" customHeight="1" x14ac:dyDescent="0.25">
      <c r="A45" s="39"/>
      <c r="B45" s="37"/>
      <c r="C45" s="37"/>
      <c r="D45" s="38"/>
      <c r="E45" s="8"/>
      <c r="F45" s="121" t="s">
        <v>41</v>
      </c>
      <c r="G45" s="122"/>
      <c r="H45" s="122"/>
      <c r="I45" s="122"/>
      <c r="J45" s="61"/>
      <c r="K45" s="57"/>
      <c r="L45" s="57"/>
      <c r="M45" s="57"/>
      <c r="N45" s="62" t="s">
        <v>3</v>
      </c>
      <c r="O45" s="59"/>
      <c r="P45" s="60"/>
    </row>
    <row r="46" spans="1:18" ht="15" customHeight="1" thickBot="1" x14ac:dyDescent="0.3">
      <c r="A46" s="127" t="s">
        <v>12</v>
      </c>
      <c r="B46" s="128"/>
      <c r="C46" s="128"/>
      <c r="D46" s="129"/>
      <c r="E46" s="92"/>
      <c r="F46" s="123"/>
      <c r="G46" s="124"/>
      <c r="H46" s="124"/>
      <c r="I46" s="124"/>
      <c r="J46" s="61"/>
      <c r="K46" s="57"/>
      <c r="L46" s="57"/>
      <c r="M46" s="57"/>
      <c r="N46" s="62" t="s">
        <v>49</v>
      </c>
      <c r="O46" s="59" t="s">
        <v>50</v>
      </c>
      <c r="P46" s="60"/>
    </row>
    <row r="47" spans="1:18" ht="14.4" customHeight="1" x14ac:dyDescent="0.25">
      <c r="A47" s="112">
        <f>B6</f>
        <v>0</v>
      </c>
      <c r="B47" s="113"/>
      <c r="C47" s="113"/>
      <c r="D47" s="114"/>
      <c r="E47" s="93"/>
      <c r="F47" s="123"/>
      <c r="G47" s="124"/>
      <c r="H47" s="124"/>
      <c r="I47" s="124"/>
      <c r="J47" s="61"/>
      <c r="K47" s="57"/>
      <c r="L47" s="57"/>
      <c r="M47" s="57"/>
      <c r="N47" s="62"/>
      <c r="O47" s="59"/>
      <c r="P47" s="60"/>
    </row>
    <row r="48" spans="1:18" ht="15" customHeight="1" thickBot="1" x14ac:dyDescent="0.3">
      <c r="A48" s="130" t="s">
        <v>13</v>
      </c>
      <c r="B48" s="131"/>
      <c r="C48" s="131"/>
      <c r="D48" s="132"/>
      <c r="E48" s="18"/>
      <c r="F48" s="123"/>
      <c r="G48" s="124"/>
      <c r="H48" s="124"/>
      <c r="I48" s="124"/>
      <c r="J48" s="61"/>
      <c r="K48" s="57"/>
      <c r="L48" s="57"/>
      <c r="M48" s="57"/>
      <c r="N48" s="62"/>
      <c r="O48" s="59"/>
      <c r="P48" s="60"/>
      <c r="R48" s="21"/>
    </row>
    <row r="49" spans="1:18" ht="15" customHeight="1" x14ac:dyDescent="0.25">
      <c r="A49" s="121" t="s">
        <v>83</v>
      </c>
      <c r="B49" s="122"/>
      <c r="C49" s="122"/>
      <c r="D49" s="133"/>
      <c r="E49" s="71"/>
      <c r="F49" s="123"/>
      <c r="G49" s="124"/>
      <c r="H49" s="124"/>
      <c r="I49" s="124"/>
      <c r="J49" s="61"/>
      <c r="K49" s="57"/>
      <c r="L49" s="57"/>
      <c r="M49" s="57"/>
      <c r="N49" s="57"/>
      <c r="O49" s="59"/>
      <c r="P49" s="60"/>
      <c r="R49" s="21"/>
    </row>
    <row r="50" spans="1:18" ht="14.4" customHeight="1" x14ac:dyDescent="0.25">
      <c r="A50" s="123"/>
      <c r="B50" s="124"/>
      <c r="C50" s="124"/>
      <c r="D50" s="134"/>
      <c r="E50" s="71"/>
      <c r="F50" s="123"/>
      <c r="G50" s="124"/>
      <c r="H50" s="124"/>
      <c r="I50" s="124"/>
      <c r="J50" s="136"/>
      <c r="K50" s="137"/>
      <c r="L50" s="137"/>
      <c r="M50" s="137"/>
      <c r="N50" s="137"/>
      <c r="O50" s="137"/>
      <c r="P50" s="63"/>
    </row>
    <row r="51" spans="1:18" ht="14.4" customHeight="1" x14ac:dyDescent="0.25">
      <c r="A51" s="123"/>
      <c r="B51" s="124"/>
      <c r="C51" s="124"/>
      <c r="D51" s="134"/>
      <c r="E51" s="71"/>
      <c r="F51" s="123"/>
      <c r="G51" s="124"/>
      <c r="H51" s="124"/>
      <c r="I51" s="124"/>
      <c r="J51" s="56"/>
      <c r="K51" s="69"/>
      <c r="L51" s="69"/>
      <c r="M51" s="69"/>
      <c r="N51" s="57"/>
      <c r="O51" s="57"/>
      <c r="P51" s="64"/>
    </row>
    <row r="52" spans="1:18" ht="15" customHeight="1" thickBot="1" x14ac:dyDescent="0.3">
      <c r="A52" s="125"/>
      <c r="B52" s="126"/>
      <c r="C52" s="126"/>
      <c r="D52" s="135"/>
      <c r="E52" s="72"/>
      <c r="F52" s="125"/>
      <c r="G52" s="126"/>
      <c r="H52" s="126"/>
      <c r="I52" s="126"/>
      <c r="J52" s="65"/>
      <c r="K52" s="86"/>
      <c r="L52" s="86"/>
      <c r="M52" s="86"/>
      <c r="N52" s="66"/>
      <c r="O52" s="67"/>
      <c r="P52" s="68"/>
    </row>
    <row r="54" spans="1:18" hidden="1" x14ac:dyDescent="0.25">
      <c r="H54" s="21" t="s">
        <v>68</v>
      </c>
      <c r="I54" s="1">
        <v>0</v>
      </c>
      <c r="K54" s="1" t="s">
        <v>61</v>
      </c>
      <c r="L54" s="1">
        <v>0</v>
      </c>
    </row>
    <row r="55" spans="1:18" hidden="1" x14ac:dyDescent="0.25">
      <c r="D55" s="73" t="s">
        <v>53</v>
      </c>
      <c r="E55" s="73">
        <v>0</v>
      </c>
      <c r="H55" s="1" t="s">
        <v>69</v>
      </c>
      <c r="I55" s="1">
        <v>115</v>
      </c>
      <c r="K55" s="1" t="s">
        <v>60</v>
      </c>
      <c r="L55" s="1">
        <v>1</v>
      </c>
    </row>
    <row r="56" spans="1:18" hidden="1" x14ac:dyDescent="0.25">
      <c r="D56" s="73" t="s">
        <v>52</v>
      </c>
      <c r="E56" s="73">
        <v>1</v>
      </c>
      <c r="H56" s="1" t="s">
        <v>70</v>
      </c>
      <c r="I56" s="1">
        <v>130</v>
      </c>
      <c r="K56" s="1" t="s">
        <v>59</v>
      </c>
      <c r="L56" s="1">
        <v>2</v>
      </c>
    </row>
  </sheetData>
  <sheetProtection selectLockedCells="1"/>
  <mergeCells count="15">
    <mergeCell ref="A47:D47"/>
    <mergeCell ref="A1:P1"/>
    <mergeCell ref="A2:P2"/>
    <mergeCell ref="A3:P3"/>
    <mergeCell ref="A28:P28"/>
    <mergeCell ref="F45:I52"/>
    <mergeCell ref="A46:D46"/>
    <mergeCell ref="A48:D48"/>
    <mergeCell ref="A49:D52"/>
    <mergeCell ref="J50:O50"/>
    <mergeCell ref="J13:N13"/>
    <mergeCell ref="C7:H7"/>
    <mergeCell ref="A29:O30"/>
    <mergeCell ref="B6:H6"/>
    <mergeCell ref="C15:D15"/>
  </mergeCells>
  <dataValidations count="4">
    <dataValidation type="list" allowBlank="1" showInputMessage="1" showErrorMessage="1" sqref="L6">
      <formula1>bu</formula1>
    </dataValidation>
    <dataValidation type="list" allowBlank="1" showInputMessage="1" showErrorMessage="1" sqref="D18:D26">
      <formula1>$D$55:$D$56</formula1>
    </dataValidation>
    <dataValidation type="list" allowBlank="1" showInputMessage="1" showErrorMessage="1" sqref="J13:N13 G18:G26">
      <formula1>$H$54:$H$56</formula1>
    </dataValidation>
    <dataValidation type="list" allowBlank="1" showInputMessage="1" showErrorMessage="1" sqref="K18:K26">
      <formula1>$K$54:$K$56</formula1>
    </dataValidation>
  </dataValidations>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 Version</vt:lpstr>
    </vt:vector>
  </TitlesOfParts>
  <Company>Toyoda Gosei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TG User</dc:creator>
  <cp:lastModifiedBy>TG User</cp:lastModifiedBy>
  <cp:lastPrinted>2016-01-04T22:18:16Z</cp:lastPrinted>
  <dcterms:created xsi:type="dcterms:W3CDTF">2016-01-04T16:19:51Z</dcterms:created>
  <dcterms:modified xsi:type="dcterms:W3CDTF">2016-01-04T23:31:50Z</dcterms:modified>
</cp:coreProperties>
</file>